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gnwfl02\User\R06\1_市長\200_復興政策部\270_SDGs・脱炭素社会推進課\271_SDGs・脱炭素社会推進係\02_検討中フォルダ\09_その他脱炭素推進\02　脱炭素、GX\44　■重点対策加速化事業補助金\R7\03広報\【HP　R7.4.22】事業詳細のお知らせ\"/>
    </mc:Choice>
  </mc:AlternateContent>
  <bookViews>
    <workbookView xWindow="0" yWindow="0" windowWidth="20496" windowHeight="7536" tabRatio="790" activeTab="1"/>
  </bookViews>
  <sheets>
    <sheet name="高効率空調設備" sheetId="5" r:id="rId1"/>
    <sheet name="高効率給湯器" sheetId="7" r:id="rId2"/>
    <sheet name="詳細試算" sheetId="9" state="hidden" r:id="rId3"/>
    <sheet name="既存設備採用" sheetId="8" state="hidden" r:id="rId4"/>
    <sheet name="リスト" sheetId="2" state="hidden" r:id="rId5"/>
  </sheets>
  <definedNames>
    <definedName name="__IntlFixup" hidden="1">TRUE</definedName>
    <definedName name="__IntlFixupTable" localSheetId="2" hidden="1">#REF!</definedName>
    <definedName name="__IntlFixupTable" hidden="1">#REF!</definedName>
    <definedName name="_xlnm._FilterDatabase" localSheetId="2" hidden="1">詳細試算!$A$1:$A$44</definedName>
    <definedName name="_Key1" localSheetId="2" hidden="1">#REF!</definedName>
    <definedName name="_Key1" hidden="1">#REF!</definedName>
    <definedName name="_Order1" hidden="1">255</definedName>
    <definedName name="_Sort" localSheetId="2" hidden="1">#REF!</definedName>
    <definedName name="_Sort" hidden="1">#REF!</definedName>
    <definedName name="a" hidden="1">{#N/A,#N/A,FALSE,"表形式"}</definedName>
    <definedName name="aaa" localSheetId="2">#N/A</definedName>
    <definedName name="aaa">[0]!aaa</definedName>
    <definedName name="AHO" hidden="1">{#N/A,#N/A,FALSE,"表形式"}</definedName>
    <definedName name="b" hidden="1">{#N/A,#N/A,FALSE,"表形式"}</definedName>
    <definedName name="BAKA" hidden="1">{#N/A,#N/A,FALSE,"表形式"}</definedName>
    <definedName name="boxes" localSheetId="2">#REF!,#REF!</definedName>
    <definedName name="boxes">#REF!,#REF!</definedName>
    <definedName name="button_area_1" localSheetId="2">#REF!</definedName>
    <definedName name="button_area_1">#REF!</definedName>
    <definedName name="CC">#REF!</definedName>
    <definedName name="CCT" localSheetId="2">#REF!</definedName>
    <definedName name="CCT">#REF!</definedName>
    <definedName name="celltips_area" localSheetId="2">#REF!</definedName>
    <definedName name="celltips_area">#REF!</definedName>
    <definedName name="dai" hidden="1">{#N/A,#N/A,FALSE,"表形式"}</definedName>
    <definedName name="daiu" hidden="1">{#N/A,#N/A,FALSE,"表形式"}</definedName>
    <definedName name="data1" localSheetId="2">#REF!</definedName>
    <definedName name="data1">#REF!</definedName>
    <definedName name="data10" localSheetId="2">#REF!</definedName>
    <definedName name="data10">#REF!</definedName>
    <definedName name="data100" localSheetId="2">#REF!</definedName>
    <definedName name="data100">#REF!</definedName>
    <definedName name="data101" localSheetId="2">#REF!</definedName>
    <definedName name="data101">#REF!</definedName>
    <definedName name="data11" localSheetId="2">#REF!</definedName>
    <definedName name="data11">#REF!</definedName>
    <definedName name="data12" localSheetId="2">#REF!</definedName>
    <definedName name="data12">#REF!</definedName>
    <definedName name="data13" localSheetId="2">#REF!</definedName>
    <definedName name="data13">#REF!</definedName>
    <definedName name="data14" localSheetId="2">#REF!</definedName>
    <definedName name="data14">#REF!</definedName>
    <definedName name="data15" localSheetId="2">#REF!</definedName>
    <definedName name="data15">#REF!</definedName>
    <definedName name="data16" localSheetId="2">#REF!</definedName>
    <definedName name="data16">#REF!</definedName>
    <definedName name="data17" localSheetId="2">#REF!</definedName>
    <definedName name="data17">#REF!</definedName>
    <definedName name="data18" localSheetId="2">#REF!</definedName>
    <definedName name="data18">#REF!</definedName>
    <definedName name="data19" localSheetId="2">#REF!</definedName>
    <definedName name="data19">#REF!</definedName>
    <definedName name="data2" localSheetId="2">#REF!</definedName>
    <definedName name="data2">#REF!</definedName>
    <definedName name="data20" localSheetId="2">#REF!</definedName>
    <definedName name="data20">#REF!</definedName>
    <definedName name="data21" localSheetId="2">#REF!</definedName>
    <definedName name="data21">#REF!</definedName>
    <definedName name="data22" localSheetId="2">#REF!</definedName>
    <definedName name="data22">#REF!</definedName>
    <definedName name="data23" localSheetId="2">#REF!</definedName>
    <definedName name="data23">#REF!</definedName>
    <definedName name="data24" localSheetId="2">#REF!</definedName>
    <definedName name="data24">#REF!</definedName>
    <definedName name="data25" localSheetId="2">#REF!</definedName>
    <definedName name="data25">#REF!</definedName>
    <definedName name="data26" localSheetId="2">#REF!</definedName>
    <definedName name="data26">#REF!</definedName>
    <definedName name="data27" localSheetId="2">#REF!</definedName>
    <definedName name="data27">#REF!</definedName>
    <definedName name="data28" localSheetId="2">#REF!</definedName>
    <definedName name="data28">#REF!</definedName>
    <definedName name="data29" localSheetId="2">#REF!</definedName>
    <definedName name="data29">#REF!</definedName>
    <definedName name="data3" localSheetId="2">#REF!</definedName>
    <definedName name="data3">#REF!</definedName>
    <definedName name="data30" localSheetId="2">#REF!</definedName>
    <definedName name="data30">#REF!</definedName>
    <definedName name="data31" localSheetId="2">#REF!</definedName>
    <definedName name="data31">#REF!</definedName>
    <definedName name="data32" localSheetId="2">#REF!</definedName>
    <definedName name="data32">#REF!</definedName>
    <definedName name="data33" localSheetId="2">#REF!</definedName>
    <definedName name="data33">#REF!</definedName>
    <definedName name="data34" localSheetId="2">#REF!</definedName>
    <definedName name="data34">#REF!</definedName>
    <definedName name="data35" localSheetId="2">#REF!</definedName>
    <definedName name="data35">#REF!</definedName>
    <definedName name="data36" localSheetId="2">#REF!</definedName>
    <definedName name="data36">#REF!</definedName>
    <definedName name="data37" localSheetId="2">#REF!</definedName>
    <definedName name="data37">#REF!</definedName>
    <definedName name="data38" localSheetId="2">#REF!</definedName>
    <definedName name="data38">#REF!</definedName>
    <definedName name="data39" localSheetId="2">#REF!</definedName>
    <definedName name="data39">#REF!</definedName>
    <definedName name="data4" localSheetId="2">#REF!</definedName>
    <definedName name="data4">#REF!</definedName>
    <definedName name="data40" localSheetId="2">#REF!</definedName>
    <definedName name="data40">#REF!</definedName>
    <definedName name="data41" localSheetId="2">#REF!</definedName>
    <definedName name="data41">#REF!</definedName>
    <definedName name="data42" localSheetId="2">#REF!</definedName>
    <definedName name="data42">#REF!</definedName>
    <definedName name="data43" localSheetId="2">#REF!</definedName>
    <definedName name="data43">#REF!</definedName>
    <definedName name="data44" localSheetId="2">#REF!</definedName>
    <definedName name="data44">#REF!</definedName>
    <definedName name="data45" localSheetId="2">#REF!</definedName>
    <definedName name="data45">#REF!</definedName>
    <definedName name="data46" localSheetId="2">#REF!</definedName>
    <definedName name="data46">#REF!</definedName>
    <definedName name="data47" localSheetId="2">#REF!</definedName>
    <definedName name="data47">#REF!</definedName>
    <definedName name="data48" localSheetId="2">#REF!</definedName>
    <definedName name="data48">#REF!</definedName>
    <definedName name="data49" localSheetId="2">#REF!</definedName>
    <definedName name="data49">#REF!</definedName>
    <definedName name="data5" localSheetId="2">#REF!</definedName>
    <definedName name="data5">#REF!</definedName>
    <definedName name="data50" localSheetId="2">#REF!</definedName>
    <definedName name="data50">#REF!</definedName>
    <definedName name="data51" localSheetId="2">#REF!</definedName>
    <definedName name="data51">#REF!</definedName>
    <definedName name="data52" localSheetId="2">#REF!</definedName>
    <definedName name="data52">#REF!</definedName>
    <definedName name="data53" localSheetId="2">#REF!</definedName>
    <definedName name="data53">#REF!</definedName>
    <definedName name="data54" localSheetId="2">#REF!</definedName>
    <definedName name="data54">#REF!</definedName>
    <definedName name="data55" localSheetId="2">#REF!</definedName>
    <definedName name="data55">#REF!</definedName>
    <definedName name="data56" localSheetId="2">#REF!</definedName>
    <definedName name="data56">#REF!</definedName>
    <definedName name="data57" localSheetId="2">#REF!</definedName>
    <definedName name="data57">#REF!</definedName>
    <definedName name="data58" localSheetId="2">#REF!</definedName>
    <definedName name="data58">#REF!</definedName>
    <definedName name="data59" localSheetId="2">#REF!</definedName>
    <definedName name="data59">#REF!</definedName>
    <definedName name="data6" localSheetId="2">#REF!</definedName>
    <definedName name="data6">#REF!</definedName>
    <definedName name="data60" localSheetId="2">#REF!</definedName>
    <definedName name="data60">#REF!</definedName>
    <definedName name="data61" localSheetId="2">#REF!</definedName>
    <definedName name="data61">#REF!</definedName>
    <definedName name="data62" localSheetId="2">#REF!</definedName>
    <definedName name="data62">#REF!</definedName>
    <definedName name="data63" localSheetId="2">#REF!</definedName>
    <definedName name="data63">#REF!</definedName>
    <definedName name="data64" localSheetId="2">#REF!</definedName>
    <definedName name="data64">#REF!</definedName>
    <definedName name="data65" localSheetId="2">#REF!</definedName>
    <definedName name="data65">#REF!</definedName>
    <definedName name="data66" localSheetId="2">#REF!</definedName>
    <definedName name="data66">#REF!</definedName>
    <definedName name="data67" localSheetId="2">#REF!</definedName>
    <definedName name="data67">#REF!</definedName>
    <definedName name="data68" localSheetId="2">#REF!</definedName>
    <definedName name="data68">#REF!</definedName>
    <definedName name="data69" localSheetId="2">#REF!</definedName>
    <definedName name="data69">#REF!</definedName>
    <definedName name="data7" localSheetId="2">#REF!</definedName>
    <definedName name="data7">#REF!</definedName>
    <definedName name="data70" localSheetId="2">#REF!</definedName>
    <definedName name="data70">#REF!</definedName>
    <definedName name="data71" localSheetId="2">#REF!</definedName>
    <definedName name="data71">#REF!</definedName>
    <definedName name="data72" localSheetId="2">#REF!</definedName>
    <definedName name="data72">#REF!</definedName>
    <definedName name="data73" localSheetId="2">#REF!</definedName>
    <definedName name="data73">#REF!</definedName>
    <definedName name="data74" localSheetId="2">#REF!</definedName>
    <definedName name="data74">#REF!</definedName>
    <definedName name="data75" localSheetId="2">#REF!</definedName>
    <definedName name="data75">#REF!</definedName>
    <definedName name="data76" localSheetId="2">#REF!</definedName>
    <definedName name="data76">#REF!</definedName>
    <definedName name="data77" localSheetId="2">#REF!</definedName>
    <definedName name="data77">#REF!</definedName>
    <definedName name="data78" localSheetId="2">#REF!</definedName>
    <definedName name="data78">#REF!</definedName>
    <definedName name="data79" localSheetId="2">#REF!</definedName>
    <definedName name="data79">#REF!</definedName>
    <definedName name="data8" localSheetId="2">#REF!</definedName>
    <definedName name="data8">#REF!</definedName>
    <definedName name="data80" localSheetId="2">#REF!</definedName>
    <definedName name="data80">#REF!</definedName>
    <definedName name="data81" localSheetId="2">#REF!</definedName>
    <definedName name="data81">#REF!</definedName>
    <definedName name="data82" localSheetId="2">#REF!</definedName>
    <definedName name="data82">#REF!</definedName>
    <definedName name="data83" localSheetId="2">#REF!</definedName>
    <definedName name="data83">#REF!</definedName>
    <definedName name="data84" localSheetId="2">#REF!</definedName>
    <definedName name="data84">#REF!</definedName>
    <definedName name="data85" localSheetId="2">#REF!</definedName>
    <definedName name="data85">#REF!</definedName>
    <definedName name="data86" localSheetId="2">#REF!</definedName>
    <definedName name="data86">#REF!</definedName>
    <definedName name="data87" localSheetId="2">#REF!</definedName>
    <definedName name="data87">#REF!</definedName>
    <definedName name="data88" localSheetId="2">#REF!</definedName>
    <definedName name="data88">#REF!</definedName>
    <definedName name="data89" localSheetId="2">#REF!</definedName>
    <definedName name="data89">#REF!</definedName>
    <definedName name="data9" localSheetId="2">#REF!</definedName>
    <definedName name="data9">#REF!</definedName>
    <definedName name="data90" localSheetId="2">#REF!</definedName>
    <definedName name="data90">#REF!</definedName>
    <definedName name="data91" localSheetId="2">#REF!</definedName>
    <definedName name="data91">#REF!</definedName>
    <definedName name="data92" localSheetId="2">#REF!</definedName>
    <definedName name="data92">#REF!</definedName>
    <definedName name="data93" localSheetId="2">#REF!</definedName>
    <definedName name="data93">#REF!</definedName>
    <definedName name="data94" localSheetId="2">#REF!</definedName>
    <definedName name="data94">#REF!</definedName>
    <definedName name="data95" localSheetId="2">#REF!</definedName>
    <definedName name="data95">#REF!</definedName>
    <definedName name="data96" localSheetId="2">#REF!</definedName>
    <definedName name="data96">#REF!</definedName>
    <definedName name="data97" localSheetId="2">#REF!</definedName>
    <definedName name="data97">#REF!</definedName>
    <definedName name="data98" localSheetId="2">#REF!</definedName>
    <definedName name="data98">#REF!</definedName>
    <definedName name="data99" localSheetId="2">#REF!</definedName>
    <definedName name="data99">#REF!</definedName>
    <definedName name="dausi" hidden="1">{#N/A,#N/A,FALSE,"表形式"}</definedName>
    <definedName name="dflt2">#REF!</definedName>
    <definedName name="dflt3">#REF!</definedName>
    <definedName name="dflt4">#REF!</definedName>
    <definedName name="dflt5">#REF!</definedName>
    <definedName name="dflt6">#REF!</definedName>
    <definedName name="dflt7">#REF!</definedName>
    <definedName name="display_area_2" localSheetId="2">#REF!</definedName>
    <definedName name="display_area_2">#REF!</definedName>
    <definedName name="GO" localSheetId="2">#N/A</definedName>
    <definedName name="GO">[0]!GO</definedName>
    <definedName name="GoAssetChart" localSheetId="2">#N/A</definedName>
    <definedName name="GoAssetChart">[0]!GoAssetChart</definedName>
    <definedName name="GoBack" localSheetId="2">#N/A</definedName>
    <definedName name="GoBack">[0]!GoBack</definedName>
    <definedName name="GoBalanceSheet" localSheetId="2">#N/A</definedName>
    <definedName name="GoBalanceSheet">[0]!GoBalanceSheet</definedName>
    <definedName name="GoCashFlow" localSheetId="2">#N/A</definedName>
    <definedName name="GoCashFlow">[0]!GoCashFlow</definedName>
    <definedName name="GoData" localSheetId="2">#N/A</definedName>
    <definedName name="GoData">[0]!GoData</definedName>
    <definedName name="GoIncomeChart" localSheetId="2">#N/A</definedName>
    <definedName name="GoIncomeChart">[0]!GoIncomeChart</definedName>
    <definedName name="hotel" hidden="1">{#N/A,#N/A,FALSE,"表形式"}</definedName>
    <definedName name="hotel増設後発電" hidden="1">{#N/A,#N/A,FALSE,"表形式"}</definedName>
    <definedName name="ｌｋｌｋ" localSheetId="2">#N/A</definedName>
    <definedName name="ｌｋｌｋ">[0]!ｌｋｌｋ</definedName>
    <definedName name="NO" localSheetId="2">#REF!</definedName>
    <definedName name="NO">#REF!</definedName>
    <definedName name="_xlnm.Print_Area" localSheetId="1">高効率給湯器!$B$1:$AA$53</definedName>
    <definedName name="_xlnm.Print_Area" localSheetId="0">高効率空調設備!$B$1:$AA$45</definedName>
    <definedName name="_xlnm.Print_Area" localSheetId="2">詳細試算!$C$1:$S$29</definedName>
    <definedName name="TABLE.K" localSheetId="2">#REF!</definedName>
    <definedName name="TABLE.K">#REF!</definedName>
    <definedName name="TABLE.R" localSheetId="2">#REF!</definedName>
    <definedName name="TABLE.R">#REF!</definedName>
    <definedName name="TABLE.S" localSheetId="2">#REF!</definedName>
    <definedName name="TABLE.S">#REF!</definedName>
    <definedName name="TABLE.V" localSheetId="2">#REF!</definedName>
    <definedName name="TABLE.V">#REF!</definedName>
    <definedName name="thload" hidden="1">{#N/A,#N/A,FALSE,"表形式"}</definedName>
    <definedName name="TOT" localSheetId="2">#REF!</definedName>
    <definedName name="TOT">#REF!</definedName>
    <definedName name="T登録簿" localSheetId="2">#REF!</definedName>
    <definedName name="T登録簿">#REF!</definedName>
    <definedName name="why" hidden="1">{#N/A,#N/A,FALSE,"表形式"}</definedName>
    <definedName name="wrn.デマンド帳票." hidden="1">{#N/A,#N/A,FALSE,"表形式"}</definedName>
    <definedName name="あほ" hidden="1">{#N/A,#N/A,FALSE,"表形式"}</definedName>
    <definedName name="ｴｺｱｲｽ諸元">#REF!</definedName>
    <definedName name="おｋ" hidden="1">{#N/A,#N/A,FALSE,"表形式"}</definedName>
    <definedName name="ｶﾞｽﾋｰﾎﾟﾝ諸元">#REF!</definedName>
    <definedName name="サイクル">#REF!</definedName>
    <definedName name="ﾀﾞｸﾄ一式" localSheetId="2">#REF!</definedName>
    <definedName name="ﾀﾞｸﾄ一式">#REF!</definedName>
    <definedName name="ﾋﾞﾙﾏﾙﾁ諸元">#REF!</definedName>
    <definedName name="機器一式" localSheetId="2">#REF!</definedName>
    <definedName name="機器一式">#REF!</definedName>
    <definedName name="機器記載欄">#REF!</definedName>
    <definedName name="機器種別計">#REF!</definedName>
    <definedName name="型式2">#REF!</definedName>
    <definedName name="嫌" hidden="1">{#N/A,#N/A,FALSE,"表形式"}</definedName>
    <definedName name="購入分" hidden="1">{#N/A,#N/A,FALSE,"表形式"}</definedName>
    <definedName name="合計" hidden="1">{#N/A,#N/A,FALSE,"表形式"}</definedName>
    <definedName name="最高負荷">#REF!</definedName>
    <definedName name="最高負荷２">#REF!</definedName>
    <definedName name="自動一式" localSheetId="2">#REF!</definedName>
    <definedName name="自動一式">#REF!</definedName>
    <definedName name="実績分析" hidden="1">{#N/A,#N/A,FALSE,"表形式"}</definedName>
    <definedName name="西村" hidden="1">{#N/A,#N/A,FALSE,"表形式"}</definedName>
    <definedName name="全量購入分析" hidden="1">{#N/A,#N/A,FALSE,"表形式"}</definedName>
    <definedName name="増設後量" hidden="1">{#N/A,#N/A,FALSE,"表形式"}</definedName>
    <definedName name="蓄熱配管">#REF!</definedName>
    <definedName name="提案書２" hidden="1">{#N/A,#N/A,FALSE,"表形式"}</definedName>
    <definedName name="入力画面4" localSheetId="2">#N/A</definedName>
    <definedName name="入力画面4">[0]!入力画面4</definedName>
    <definedName name="配管一式" localSheetId="2">#REF!</definedName>
    <definedName name="配管一式">#REF!</definedName>
    <definedName name="発電" hidden="1">{#N/A,#N/A,FALSE,"表形式"}</definedName>
    <definedName name="保守費用">#REF!</definedName>
    <definedName name="面積">#REF!</definedName>
    <definedName name="戻り２" localSheetId="2">#N/A</definedName>
    <definedName name="戻り２">[0]!戻り２</definedName>
    <definedName name="冷媒Ｐ">#REF!</definedName>
    <definedName name="冷媒Ｐ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8" l="1"/>
  <c r="D56" i="8"/>
  <c r="F26" i="9" l="1"/>
  <c r="F22" i="9"/>
  <c r="AI6" i="5" l="1"/>
  <c r="AI5" i="5"/>
  <c r="H35" i="5" l="1"/>
  <c r="M4" i="9"/>
  <c r="M5" i="9"/>
  <c r="H37" i="5" l="1"/>
  <c r="U37" i="5" s="1"/>
  <c r="U35" i="5" l="1"/>
  <c r="X43" i="5" s="1"/>
  <c r="S19" i="5"/>
  <c r="AI10" i="5" s="1"/>
  <c r="S32" i="5"/>
  <c r="AI12" i="5" s="1"/>
  <c r="H36" i="5" l="1"/>
  <c r="Q4" i="9"/>
  <c r="C20" i="9" l="1"/>
  <c r="C24" i="9" s="1"/>
  <c r="C14" i="9"/>
  <c r="R4" i="9" l="1"/>
  <c r="G11" i="9" s="1"/>
  <c r="G22" i="9" l="1"/>
  <c r="G23" i="9" s="1"/>
  <c r="G26" i="9"/>
  <c r="G27" i="9" s="1"/>
  <c r="D16" i="8"/>
  <c r="P4" i="9"/>
  <c r="R5" i="9" l="1"/>
  <c r="F16" i="9" l="1"/>
  <c r="N58" i="7" s="1"/>
  <c r="M3" i="9" l="1"/>
  <c r="R6" i="9"/>
  <c r="G16" i="9" l="1"/>
  <c r="G17" i="9" s="1"/>
  <c r="V58" i="7"/>
  <c r="S10" i="9"/>
  <c r="Q6" i="9"/>
  <c r="P6" i="9"/>
  <c r="Q5" i="9"/>
  <c r="P5" i="9"/>
  <c r="K11" i="9" l="1"/>
  <c r="J11" i="9"/>
  <c r="I11" i="9"/>
  <c r="H11" i="9"/>
  <c r="Q11" i="9"/>
  <c r="R11" i="9"/>
  <c r="P11" i="9"/>
  <c r="O11" i="9"/>
  <c r="L11" i="9"/>
  <c r="M11" i="9"/>
  <c r="N11" i="9"/>
  <c r="P22" i="9" l="1"/>
  <c r="P23" i="9" s="1"/>
  <c r="P26" i="9"/>
  <c r="P27" i="9" s="1"/>
  <c r="I22" i="9"/>
  <c r="I23" i="9" s="1"/>
  <c r="I26" i="9"/>
  <c r="I27" i="9" s="1"/>
  <c r="R22" i="9"/>
  <c r="R23" i="9" s="1"/>
  <c r="R26" i="9"/>
  <c r="R27" i="9" s="1"/>
  <c r="H22" i="9"/>
  <c r="H23" i="9" s="1"/>
  <c r="H26" i="9"/>
  <c r="H27" i="9" s="1"/>
  <c r="M22" i="9"/>
  <c r="M23" i="9" s="1"/>
  <c r="M26" i="9"/>
  <c r="M27" i="9" s="1"/>
  <c r="J22" i="9"/>
  <c r="J23" i="9" s="1"/>
  <c r="J26" i="9"/>
  <c r="J27" i="9" s="1"/>
  <c r="O22" i="9"/>
  <c r="O23" i="9" s="1"/>
  <c r="O26" i="9"/>
  <c r="O27" i="9" s="1"/>
  <c r="Q22" i="9"/>
  <c r="Q23" i="9" s="1"/>
  <c r="Q26" i="9"/>
  <c r="Q27" i="9" s="1"/>
  <c r="N22" i="9"/>
  <c r="N23" i="9" s="1"/>
  <c r="N26" i="9"/>
  <c r="N27" i="9" s="1"/>
  <c r="L22" i="9"/>
  <c r="L23" i="9" s="1"/>
  <c r="L26" i="9"/>
  <c r="L27" i="9" s="1"/>
  <c r="K22" i="9"/>
  <c r="K23" i="9" s="1"/>
  <c r="K26" i="9"/>
  <c r="K27" i="9" s="1"/>
  <c r="O16" i="9"/>
  <c r="O17" i="9" s="1"/>
  <c r="S11" i="9"/>
  <c r="R16" i="9"/>
  <c r="R17" i="9" s="1"/>
  <c r="P16" i="9"/>
  <c r="P17" i="9" s="1"/>
  <c r="Q16" i="9"/>
  <c r="Q17" i="9" s="1"/>
  <c r="J16" i="9"/>
  <c r="J17" i="9" s="1"/>
  <c r="I16" i="9"/>
  <c r="I17" i="9" s="1"/>
  <c r="L16" i="9"/>
  <c r="L17" i="9" s="1"/>
  <c r="K16" i="9"/>
  <c r="K17" i="9" s="1"/>
  <c r="H16" i="9"/>
  <c r="H17" i="9" s="1"/>
  <c r="N16" i="9"/>
  <c r="N17" i="9" s="1"/>
  <c r="M16" i="9"/>
  <c r="M17" i="9" s="1"/>
  <c r="S27" i="9" l="1"/>
  <c r="S26" i="9"/>
  <c r="S17" i="9"/>
  <c r="T40" i="7" s="1"/>
  <c r="S16" i="9"/>
  <c r="H58" i="7" s="1"/>
  <c r="AI12" i="7" l="1"/>
  <c r="AI10" i="7"/>
  <c r="AI6" i="7"/>
  <c r="AI5" i="7"/>
  <c r="U36" i="5" l="1"/>
  <c r="X44" i="5" s="1"/>
  <c r="H38" i="5" l="1"/>
  <c r="U38" i="5" s="1"/>
  <c r="S22" i="9" l="1"/>
  <c r="P58" i="7" s="1"/>
  <c r="S23" i="9"/>
  <c r="T42" i="7" s="1"/>
  <c r="X51" i="7" l="1"/>
</calcChain>
</file>

<file path=xl/sharedStrings.xml><?xml version="1.0" encoding="utf-8"?>
<sst xmlns="http://schemas.openxmlformats.org/spreadsheetml/2006/main" count="384" uniqueCount="230">
  <si>
    <t>入力する数値に関しては、必要に応じて計算ファイル内で表示されている小数点の位まで入力することとし、それ以下の小数点については四捨五入することとする。</t>
    <rPh sb="0" eb="2">
      <t>ニュウリョク</t>
    </rPh>
    <rPh sb="4" eb="6">
      <t>スウチ</t>
    </rPh>
    <rPh sb="7" eb="8">
      <t>カン</t>
    </rPh>
    <rPh sb="12" eb="14">
      <t>ヒツヨウ</t>
    </rPh>
    <rPh sb="15" eb="16">
      <t>オウ</t>
    </rPh>
    <rPh sb="18" eb="20">
      <t>ケイサン</t>
    </rPh>
    <rPh sb="24" eb="25">
      <t>ナイ</t>
    </rPh>
    <rPh sb="26" eb="28">
      <t>ヒョウジ</t>
    </rPh>
    <rPh sb="33" eb="36">
      <t>ショウスウテン</t>
    </rPh>
    <rPh sb="37" eb="38">
      <t>クライ</t>
    </rPh>
    <rPh sb="40" eb="42">
      <t>ニュウリョク</t>
    </rPh>
    <rPh sb="51" eb="53">
      <t>イカ</t>
    </rPh>
    <rPh sb="54" eb="57">
      <t>ショウスウテン</t>
    </rPh>
    <rPh sb="62" eb="66">
      <t>シシャゴニュウ</t>
    </rPh>
    <phoneticPr fontId="2"/>
  </si>
  <si>
    <t>申請者名</t>
    <rPh sb="0" eb="3">
      <t>シンセイシャ</t>
    </rPh>
    <rPh sb="3" eb="4">
      <t>メイ</t>
    </rPh>
    <phoneticPr fontId="2"/>
  </si>
  <si>
    <t>2.5kw（7畳～10畳）</t>
    <phoneticPr fontId="1"/>
  </si>
  <si>
    <t>2.8kw（8畳～12畳）</t>
    <phoneticPr fontId="1"/>
  </si>
  <si>
    <t>3.2kw（9畳～13畳）</t>
    <phoneticPr fontId="1"/>
  </si>
  <si>
    <t>3.6kw（10畳～15畳）</t>
    <phoneticPr fontId="1"/>
  </si>
  <si>
    <t>4kw（11畳～17畳）</t>
    <phoneticPr fontId="1"/>
  </si>
  <si>
    <t>5.6kw（15畳～23畳）</t>
    <phoneticPr fontId="1"/>
  </si>
  <si>
    <t>6.3kw（17畳～26畳）</t>
    <phoneticPr fontId="1"/>
  </si>
  <si>
    <t>7.1kw（26畳～）</t>
    <phoneticPr fontId="1"/>
  </si>
  <si>
    <t>［ｔ-CO2/ｋWh］</t>
    <phoneticPr fontId="1"/>
  </si>
  <si>
    <t>［ｋW］</t>
    <phoneticPr fontId="1"/>
  </si>
  <si>
    <t>新設</t>
    <rPh sb="0" eb="2">
      <t>シンセツ</t>
    </rPh>
    <phoneticPr fontId="1"/>
  </si>
  <si>
    <t>更新</t>
    <rPh sb="0" eb="2">
      <t>コウシン</t>
    </rPh>
    <phoneticPr fontId="1"/>
  </si>
  <si>
    <t>エコジョーズ</t>
    <phoneticPr fontId="1"/>
  </si>
  <si>
    <t>エコキュート</t>
    <phoneticPr fontId="1"/>
  </si>
  <si>
    <t>エコフェール</t>
    <phoneticPr fontId="1"/>
  </si>
  <si>
    <t>エコワン</t>
    <phoneticPr fontId="1"/>
  </si>
  <si>
    <t>エネファーム</t>
    <phoneticPr fontId="1"/>
  </si>
  <si>
    <t>電気温水器</t>
    <rPh sb="0" eb="5">
      <t>デンキオンスイキ</t>
    </rPh>
    <phoneticPr fontId="9"/>
  </si>
  <si>
    <t>エコキュート</t>
    <phoneticPr fontId="1"/>
  </si>
  <si>
    <t>エネファーム</t>
    <phoneticPr fontId="1"/>
  </si>
  <si>
    <t>【参考】東松島市重点対策加速化事業補助金　申請者向け　CO2算出シート</t>
    <phoneticPr fontId="1"/>
  </si>
  <si>
    <t>設置場所</t>
    <rPh sb="0" eb="2">
      <t>セッチ</t>
    </rPh>
    <rPh sb="2" eb="4">
      <t>バショ</t>
    </rPh>
    <phoneticPr fontId="2"/>
  </si>
  <si>
    <t>【今お使いの空調設備】</t>
    <rPh sb="1" eb="2">
      <t>イマ</t>
    </rPh>
    <rPh sb="3" eb="4">
      <t>ツカ</t>
    </rPh>
    <rPh sb="6" eb="8">
      <t>クウチョウ</t>
    </rPh>
    <rPh sb="8" eb="10">
      <t>セツビ</t>
    </rPh>
    <phoneticPr fontId="1"/>
  </si>
  <si>
    <t>メーカー名</t>
    <rPh sb="4" eb="5">
      <t>メイ</t>
    </rPh>
    <phoneticPr fontId="1"/>
  </si>
  <si>
    <t>消費電力（冷房）</t>
    <phoneticPr fontId="1"/>
  </si>
  <si>
    <t>消費電力（暖房）</t>
    <phoneticPr fontId="1"/>
  </si>
  <si>
    <t>型番</t>
    <rPh sb="0" eb="2">
      <t>カタバン</t>
    </rPh>
    <phoneticPr fontId="1"/>
  </si>
  <si>
    <t>期間消費電力量</t>
    <phoneticPr fontId="1"/>
  </si>
  <si>
    <t>［W］</t>
    <phoneticPr fontId="1"/>
  </si>
  <si>
    <t>年間消費電力量【推定】</t>
    <phoneticPr fontId="1"/>
  </si>
  <si>
    <t>［ｋW］</t>
    <phoneticPr fontId="1"/>
  </si>
  <si>
    <t>【ご購入予定の空調設備】</t>
    <rPh sb="2" eb="4">
      <t>コウニュウ</t>
    </rPh>
    <rPh sb="4" eb="6">
      <t>ヨテイ</t>
    </rPh>
    <rPh sb="7" eb="9">
      <t>クウチョウ</t>
    </rPh>
    <rPh sb="9" eb="11">
      <t>セツビ</t>
    </rPh>
    <phoneticPr fontId="1"/>
  </si>
  <si>
    <t>期間消費電力量</t>
    <phoneticPr fontId="1"/>
  </si>
  <si>
    <t>市確認用</t>
    <phoneticPr fontId="1"/>
  </si>
  <si>
    <t>電力のCO2排出係数</t>
    <phoneticPr fontId="1"/>
  </si>
  <si>
    <t>法定耐用年数</t>
    <phoneticPr fontId="1"/>
  </si>
  <si>
    <t>6年</t>
    <phoneticPr fontId="1"/>
  </si>
  <si>
    <t>［ｔ-CO2/ｋWh］</t>
    <phoneticPr fontId="1"/>
  </si>
  <si>
    <t>省ＣＯ２効果</t>
    <phoneticPr fontId="1"/>
  </si>
  <si>
    <t>年間CO2削減量</t>
    <phoneticPr fontId="1"/>
  </si>
  <si>
    <t>累計CO2削減量</t>
    <phoneticPr fontId="1"/>
  </si>
  <si>
    <t>[kgCO2]</t>
    <phoneticPr fontId="1"/>
  </si>
  <si>
    <t>[kgCO2/年]</t>
    <phoneticPr fontId="1"/>
  </si>
  <si>
    <t>[tCO2/年]</t>
    <phoneticPr fontId="1"/>
  </si>
  <si>
    <t>[tCO2]</t>
    <phoneticPr fontId="1"/>
  </si>
  <si>
    <t>［W］</t>
    <phoneticPr fontId="1"/>
  </si>
  <si>
    <t>［W］</t>
    <phoneticPr fontId="1"/>
  </si>
  <si>
    <t>［W］</t>
    <phoneticPr fontId="1"/>
  </si>
  <si>
    <t>CO2排出量（旧）</t>
    <phoneticPr fontId="1"/>
  </si>
  <si>
    <t>消費電力（冷房）</t>
    <phoneticPr fontId="1"/>
  </si>
  <si>
    <t>期間消費電力</t>
    <rPh sb="0" eb="2">
      <t>キカン</t>
    </rPh>
    <rPh sb="2" eb="4">
      <t>ショウヒ</t>
    </rPh>
    <rPh sb="4" eb="6">
      <t>デンリョク</t>
    </rPh>
    <phoneticPr fontId="1"/>
  </si>
  <si>
    <t>年間消費電力</t>
    <rPh sb="0" eb="2">
      <t>ネンカン</t>
    </rPh>
    <rPh sb="2" eb="4">
      <t>ショウヒ</t>
    </rPh>
    <rPh sb="4" eb="6">
      <t>デンリョク</t>
    </rPh>
    <phoneticPr fontId="1"/>
  </si>
  <si>
    <t>CO2排出量（新）</t>
    <phoneticPr fontId="1"/>
  </si>
  <si>
    <t>CO2排出量（新）</t>
    <phoneticPr fontId="1"/>
  </si>
  <si>
    <t>2.2kw（6畳～9畳）</t>
    <rPh sb="7" eb="8">
      <t>ジョウ</t>
    </rPh>
    <rPh sb="10" eb="11">
      <t>ジョウ</t>
    </rPh>
    <phoneticPr fontId="1"/>
  </si>
  <si>
    <t>※期間消費電力が不明の場合、
消費電力を入力してください。</t>
    <rPh sb="1" eb="7">
      <t>キカンショウヒデンリョク</t>
    </rPh>
    <rPh sb="8" eb="10">
      <t>フメイ</t>
    </rPh>
    <rPh sb="11" eb="13">
      <t>バアイ</t>
    </rPh>
    <rPh sb="15" eb="19">
      <t>ショウヒデンリョク</t>
    </rPh>
    <rPh sb="20" eb="22">
      <t>ニュウリョク</t>
    </rPh>
    <phoneticPr fontId="1"/>
  </si>
  <si>
    <t>※期間消費電力が不明の場合、
消費電力を入力してください。</t>
    <phoneticPr fontId="1"/>
  </si>
  <si>
    <t>高効率給湯器</t>
    <rPh sb="3" eb="6">
      <t>キュウトウキ</t>
    </rPh>
    <phoneticPr fontId="1"/>
  </si>
  <si>
    <t>設備区分</t>
    <rPh sb="0" eb="2">
      <t>セツビ</t>
    </rPh>
    <rPh sb="2" eb="4">
      <t>クブン</t>
    </rPh>
    <phoneticPr fontId="1"/>
  </si>
  <si>
    <t>給湯器の種類
（選択式）</t>
    <rPh sb="0" eb="3">
      <t>キュウトウキ</t>
    </rPh>
    <rPh sb="4" eb="6">
      <t>シュルイ</t>
    </rPh>
    <rPh sb="8" eb="11">
      <t>センタクシキ</t>
    </rPh>
    <phoneticPr fontId="1"/>
  </si>
  <si>
    <t>世帯人数
（選択式）</t>
    <rPh sb="0" eb="4">
      <t>セタイニンズウ</t>
    </rPh>
    <rPh sb="6" eb="9">
      <t>センタクシキ</t>
    </rPh>
    <phoneticPr fontId="2"/>
  </si>
  <si>
    <t>冷房能力
 （選択式）</t>
    <rPh sb="0" eb="2">
      <t>レイボウ</t>
    </rPh>
    <rPh sb="2" eb="4">
      <t>ノウリョク</t>
    </rPh>
    <rPh sb="7" eb="10">
      <t>センタクシキ</t>
    </rPh>
    <phoneticPr fontId="2"/>
  </si>
  <si>
    <t>熱効率/エネルギー消費効率</t>
    <rPh sb="0" eb="3">
      <t>ネツコウリツ</t>
    </rPh>
    <rPh sb="9" eb="11">
      <t>ショウヒ</t>
    </rPh>
    <rPh sb="11" eb="13">
      <t>コウリツ</t>
    </rPh>
    <phoneticPr fontId="1"/>
  </si>
  <si>
    <t>給湯</t>
    <rPh sb="0" eb="2">
      <t>キュウトウ</t>
    </rPh>
    <phoneticPr fontId="1"/>
  </si>
  <si>
    <t>暖房</t>
    <rPh sb="0" eb="2">
      <t>ダンボウ</t>
    </rPh>
    <phoneticPr fontId="1"/>
  </si>
  <si>
    <t>定格消費電力</t>
    <rPh sb="0" eb="2">
      <t>テイカク</t>
    </rPh>
    <rPh sb="2" eb="4">
      <t>ショウヒ</t>
    </rPh>
    <rPh sb="4" eb="6">
      <t>デンリョク</t>
    </rPh>
    <phoneticPr fontId="1"/>
  </si>
  <si>
    <t>ガス消費量</t>
    <rPh sb="2" eb="5">
      <t>ショウヒリョウ</t>
    </rPh>
    <phoneticPr fontId="1"/>
  </si>
  <si>
    <t>灯油消費量</t>
    <rPh sb="0" eb="2">
      <t>トウユ</t>
    </rPh>
    <phoneticPr fontId="1"/>
  </si>
  <si>
    <t>燃料
消費量</t>
    <rPh sb="0" eb="2">
      <t>ネンリョウ</t>
    </rPh>
    <rPh sb="3" eb="6">
      <t>ショウヒリョウ</t>
    </rPh>
    <phoneticPr fontId="1"/>
  </si>
  <si>
    <t>［ｋW］</t>
    <phoneticPr fontId="1"/>
  </si>
  <si>
    <t>［W］</t>
    <phoneticPr fontId="1"/>
  </si>
  <si>
    <t>［L/h］</t>
    <phoneticPr fontId="1"/>
  </si>
  <si>
    <t>［L/h］</t>
    <phoneticPr fontId="1"/>
  </si>
  <si>
    <t>【ご購入予定の給湯器】</t>
    <rPh sb="2" eb="4">
      <t>コウニュウ</t>
    </rPh>
    <rPh sb="4" eb="6">
      <t>ヨテイ</t>
    </rPh>
    <rPh sb="7" eb="10">
      <t>キュウトウキ</t>
    </rPh>
    <phoneticPr fontId="1"/>
  </si>
  <si>
    <t>［ｋW］</t>
    <phoneticPr fontId="1"/>
  </si>
  <si>
    <t>CO2排出量</t>
    <phoneticPr fontId="1"/>
  </si>
  <si>
    <t>【今お使いの給湯器】</t>
    <rPh sb="1" eb="2">
      <t>イマ</t>
    </rPh>
    <rPh sb="3" eb="4">
      <t>ツカ</t>
    </rPh>
    <rPh sb="6" eb="9">
      <t>キュウトウキ</t>
    </rPh>
    <phoneticPr fontId="1"/>
  </si>
  <si>
    <t>今お使いの給湯器
のCO2排出量</t>
    <rPh sb="13" eb="16">
      <t>ハイシュツリョウ</t>
    </rPh>
    <phoneticPr fontId="1"/>
  </si>
  <si>
    <t>灯油消費量</t>
    <rPh sb="0" eb="2">
      <t>トウユ</t>
    </rPh>
    <rPh sb="2" eb="5">
      <t>ショウヒリョウ</t>
    </rPh>
    <phoneticPr fontId="1"/>
  </si>
  <si>
    <t>灯油消費量</t>
    <phoneticPr fontId="1"/>
  </si>
  <si>
    <t>ご購入予定の給湯器
のCO2排出量</t>
    <phoneticPr fontId="1"/>
  </si>
  <si>
    <t>％</t>
    <phoneticPr fontId="1"/>
  </si>
  <si>
    <t>高効率空調設備(エアコン)</t>
    <phoneticPr fontId="1"/>
  </si>
  <si>
    <t>エネルギー消費効率</t>
    <rPh sb="5" eb="7">
      <t>ショウヒ</t>
    </rPh>
    <rPh sb="7" eb="9">
      <t>コウリツ</t>
    </rPh>
    <phoneticPr fontId="1"/>
  </si>
  <si>
    <t>燃料消費量</t>
    <rPh sb="0" eb="5">
      <t>ネンリョウショウヒリョウ</t>
    </rPh>
    <phoneticPr fontId="1"/>
  </si>
  <si>
    <t>［L/h］</t>
    <phoneticPr fontId="1"/>
  </si>
  <si>
    <t>L/h</t>
    <phoneticPr fontId="1"/>
  </si>
  <si>
    <t>灯油給湯器IBF-3964DS　2017年製</t>
    <rPh sb="0" eb="2">
      <t>トウユ</t>
    </rPh>
    <rPh sb="2" eb="5">
      <t>キュウトウキ</t>
    </rPh>
    <rPh sb="20" eb="22">
      <t>ネンセイ</t>
    </rPh>
    <phoneticPr fontId="1"/>
  </si>
  <si>
    <t>灯油給湯器OTQ-3714SAY　2017年製</t>
    <rPh sb="0" eb="2">
      <t>トウユ</t>
    </rPh>
    <rPh sb="2" eb="5">
      <t>キュウトウキ</t>
    </rPh>
    <phoneticPr fontId="1"/>
  </si>
  <si>
    <t>■ エネルギー使用想定</t>
    <rPh sb="7" eb="9">
      <t>シヨウ</t>
    </rPh>
    <rPh sb="9" eb="11">
      <t>ソウテイ</t>
    </rPh>
    <phoneticPr fontId="1"/>
  </si>
  <si>
    <t>各種換算係数</t>
    <rPh sb="0" eb="2">
      <t>カクシュ</t>
    </rPh>
    <rPh sb="2" eb="4">
      <t>カンザン</t>
    </rPh>
    <rPh sb="4" eb="6">
      <t>ケイスウ</t>
    </rPh>
    <phoneticPr fontId="1"/>
  </si>
  <si>
    <t>機器効率</t>
    <rPh sb="0" eb="2">
      <t>キキ</t>
    </rPh>
    <rPh sb="2" eb="4">
      <t>コウリツ</t>
    </rPh>
    <phoneticPr fontId="9"/>
  </si>
  <si>
    <t>給湯負荷　JIS9220</t>
    <rPh sb="0" eb="2">
      <t>キュウトウ</t>
    </rPh>
    <rPh sb="2" eb="4">
      <t>フカ</t>
    </rPh>
    <phoneticPr fontId="1"/>
  </si>
  <si>
    <t>2～3人</t>
    <rPh sb="3" eb="4">
      <t>ニン</t>
    </rPh>
    <phoneticPr fontId="9"/>
  </si>
  <si>
    <t>4～5人</t>
    <phoneticPr fontId="9"/>
  </si>
  <si>
    <t>低位発熱量</t>
    <rPh sb="0" eb="2">
      <t>テイイ</t>
    </rPh>
    <rPh sb="2" eb="4">
      <t>ハツネツ</t>
    </rPh>
    <rPh sb="4" eb="5">
      <t>リョウ</t>
    </rPh>
    <phoneticPr fontId="1"/>
  </si>
  <si>
    <t>CO2排出換算係数</t>
    <rPh sb="3" eb="5">
      <t>ハイシュツ</t>
    </rPh>
    <rPh sb="5" eb="7">
      <t>カンザン</t>
    </rPh>
    <rPh sb="7" eb="9">
      <t>ケイスウ</t>
    </rPh>
    <phoneticPr fontId="1"/>
  </si>
  <si>
    <t>更新前</t>
    <rPh sb="0" eb="3">
      <t>コウシンマエ</t>
    </rPh>
    <phoneticPr fontId="9"/>
  </si>
  <si>
    <t>4～5人</t>
    <rPh sb="3" eb="4">
      <t>ニン</t>
    </rPh>
    <phoneticPr fontId="9"/>
  </si>
  <si>
    <t>採用値</t>
    <rPh sb="0" eb="2">
      <t>サイヨウ</t>
    </rPh>
    <rPh sb="2" eb="3">
      <t>チ</t>
    </rPh>
    <phoneticPr fontId="9"/>
  </si>
  <si>
    <t>給湯</t>
    <rPh sb="0" eb="2">
      <t>キュウトウ</t>
    </rPh>
    <phoneticPr fontId="9"/>
  </si>
  <si>
    <t>保温</t>
    <rPh sb="0" eb="2">
      <t>ホオン</t>
    </rPh>
    <phoneticPr fontId="9"/>
  </si>
  <si>
    <t>灯油</t>
    <rPh sb="0" eb="2">
      <t>トウユ</t>
    </rPh>
    <phoneticPr fontId="1"/>
  </si>
  <si>
    <t>MJ/Ⅼ</t>
    <phoneticPr fontId="1"/>
  </si>
  <si>
    <t>kg-CO2/L</t>
    <phoneticPr fontId="1"/>
  </si>
  <si>
    <t>中間期</t>
    <rPh sb="0" eb="3">
      <t>チュウカンキ</t>
    </rPh>
    <phoneticPr fontId="1"/>
  </si>
  <si>
    <t>MJ/日</t>
    <rPh sb="3" eb="4">
      <t>ニチ</t>
    </rPh>
    <phoneticPr fontId="1"/>
  </si>
  <si>
    <t>中間期</t>
    <rPh sb="0" eb="3">
      <t>チュウカンキ</t>
    </rPh>
    <phoneticPr fontId="9"/>
  </si>
  <si>
    <t>プロパンガス</t>
    <phoneticPr fontId="1"/>
  </si>
  <si>
    <t>MJ/㎥</t>
    <phoneticPr fontId="1"/>
  </si>
  <si>
    <t>kg-CO2/㎥</t>
    <phoneticPr fontId="1"/>
  </si>
  <si>
    <t>夏期</t>
    <rPh sb="0" eb="2">
      <t>カキ</t>
    </rPh>
    <phoneticPr fontId="1"/>
  </si>
  <si>
    <t>夏期</t>
    <rPh sb="0" eb="2">
      <t>カキ</t>
    </rPh>
    <phoneticPr fontId="9"/>
  </si>
  <si>
    <t>電力</t>
    <rPh sb="0" eb="2">
      <t>デンリョク</t>
    </rPh>
    <phoneticPr fontId="1"/>
  </si>
  <si>
    <t>MJ/kWh</t>
    <phoneticPr fontId="1"/>
  </si>
  <si>
    <t>冬期</t>
    <rPh sb="0" eb="2">
      <t>トウキ</t>
    </rPh>
    <phoneticPr fontId="1"/>
  </si>
  <si>
    <t>冬期</t>
    <rPh sb="0" eb="2">
      <t>トウキ</t>
    </rPh>
    <phoneticPr fontId="9"/>
  </si>
  <si>
    <t>■給湯負荷</t>
    <rPh sb="1" eb="5">
      <t>キュウトウフカ</t>
    </rPh>
    <phoneticPr fontId="1"/>
  </si>
  <si>
    <t>単位</t>
    <rPh sb="0" eb="2">
      <t>タンイ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</si>
  <si>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</si>
  <si>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</si>
  <si>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</si>
  <si>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</si>
  <si>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</si>
  <si>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</si>
  <si>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</si>
  <si>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</si>
  <si>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</si>
  <si>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</si>
  <si>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</si>
  <si>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</si>
  <si>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</si>
  <si>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a</t>
    <phoneticPr fontId="1"/>
  </si>
  <si>
    <t>日数</t>
    <rPh sb="0" eb="2">
      <t>ニッスウ</t>
    </rPh>
    <phoneticPr fontId="1"/>
  </si>
  <si>
    <t>日</t>
    <rPh sb="0" eb="1">
      <t>ニチ</t>
    </rPh>
    <phoneticPr fontId="1"/>
  </si>
  <si>
    <t>b</t>
    <phoneticPr fontId="1"/>
  </si>
  <si>
    <t>月間給湯負荷</t>
    <rPh sb="0" eb="2">
      <t>ゲッカン</t>
    </rPh>
    <rPh sb="2" eb="4">
      <t>キュウトウ</t>
    </rPh>
    <rPh sb="4" eb="6">
      <t>フカ</t>
    </rPh>
    <phoneticPr fontId="1"/>
  </si>
  <si>
    <t>給湯負荷*a</t>
    <rPh sb="0" eb="4">
      <t>キュウトウフカ</t>
    </rPh>
    <phoneticPr fontId="1"/>
  </si>
  <si>
    <t>MJ</t>
    <phoneticPr fontId="1"/>
  </si>
  <si>
    <t>（１）更新前</t>
    <rPh sb="3" eb="6">
      <t>コウシンマエ</t>
    </rPh>
    <phoneticPr fontId="9"/>
  </si>
  <si>
    <t>c</t>
    <phoneticPr fontId="1"/>
  </si>
  <si>
    <t>燃料使用量</t>
    <rPh sb="0" eb="2">
      <t>ネンリョウ</t>
    </rPh>
    <rPh sb="2" eb="5">
      <t>シヨウリョウ</t>
    </rPh>
    <phoneticPr fontId="1"/>
  </si>
  <si>
    <t>b/機器効率/発熱量</t>
    <rPh sb="2" eb="6">
      <t>キキコウリツ</t>
    </rPh>
    <rPh sb="7" eb="10">
      <t>ハツネツリョウ</t>
    </rPh>
    <phoneticPr fontId="1"/>
  </si>
  <si>
    <t>d</t>
    <phoneticPr fontId="1"/>
  </si>
  <si>
    <t>CO2排出量（灯油）</t>
    <rPh sb="3" eb="5">
      <t>ハイシュツ</t>
    </rPh>
    <rPh sb="5" eb="6">
      <t>リョウ</t>
    </rPh>
    <rPh sb="6" eb="7">
      <t>ヨウリョウ</t>
    </rPh>
    <rPh sb="7" eb="9">
      <t>トウユ</t>
    </rPh>
    <phoneticPr fontId="1"/>
  </si>
  <si>
    <t>c*CO2原単位</t>
    <rPh sb="5" eb="8">
      <t>ゲンタンイ</t>
    </rPh>
    <phoneticPr fontId="1"/>
  </si>
  <si>
    <t>kg</t>
  </si>
  <si>
    <t>（２）更新後</t>
    <rPh sb="3" eb="6">
      <t>コウシンゴ</t>
    </rPh>
    <phoneticPr fontId="9"/>
  </si>
  <si>
    <t>e</t>
    <phoneticPr fontId="1"/>
  </si>
  <si>
    <t>消費電力量</t>
    <rPh sb="0" eb="5">
      <t>ショウヒデンリョクリョウ</t>
    </rPh>
    <phoneticPr fontId="1"/>
  </si>
  <si>
    <t>b/機器効率/発熱量</t>
    <rPh sb="2" eb="4">
      <t>キキ</t>
    </rPh>
    <rPh sb="4" eb="6">
      <t>コウリツ</t>
    </rPh>
    <rPh sb="7" eb="10">
      <t>ハツネツリョウ</t>
    </rPh>
    <phoneticPr fontId="1"/>
  </si>
  <si>
    <t>f</t>
    <phoneticPr fontId="1"/>
  </si>
  <si>
    <t>e*CO2原単位</t>
    <rPh sb="5" eb="8">
      <t>ゲンタンイ</t>
    </rPh>
    <phoneticPr fontId="1"/>
  </si>
  <si>
    <t>2～3人</t>
    <rPh sb="3" eb="4">
      <t>ニン</t>
    </rPh>
    <phoneticPr fontId="1"/>
  </si>
  <si>
    <t>4～5人</t>
    <rPh sb="3" eb="4">
      <t>ニン</t>
    </rPh>
    <phoneticPr fontId="1"/>
  </si>
  <si>
    <t>年間燃料消費量</t>
    <phoneticPr fontId="1"/>
  </si>
  <si>
    <t>更新前</t>
    <phoneticPr fontId="1"/>
  </si>
  <si>
    <t>更新後</t>
    <phoneticPr fontId="1"/>
  </si>
  <si>
    <t>エコキュート</t>
    <phoneticPr fontId="1"/>
  </si>
  <si>
    <t>灯油ボイラー(エコフィール)</t>
    <rPh sb="0" eb="2">
      <t>トウユ</t>
    </rPh>
    <phoneticPr fontId="9"/>
  </si>
  <si>
    <t>ＬＰガスボイラー(エコジョーズ)</t>
    <phoneticPr fontId="9"/>
  </si>
  <si>
    <t>ＬＰガスボイラー(エコジョーズ)</t>
    <phoneticPr fontId="1"/>
  </si>
  <si>
    <t>電気温水器</t>
    <phoneticPr fontId="1"/>
  </si>
  <si>
    <t>灯油ボイラー(エコフィール)</t>
    <phoneticPr fontId="1"/>
  </si>
  <si>
    <t>kg‐CO2</t>
    <phoneticPr fontId="1"/>
  </si>
  <si>
    <t>kg‐CO2</t>
    <phoneticPr fontId="1"/>
  </si>
  <si>
    <t>年間</t>
    <rPh sb="0" eb="2">
      <t>ネンカン</t>
    </rPh>
    <phoneticPr fontId="1"/>
  </si>
  <si>
    <t>ガス給湯器RUX-A2011A-E　2017年製</t>
    <rPh sb="2" eb="5">
      <t>キュウトウキ</t>
    </rPh>
    <phoneticPr fontId="1"/>
  </si>
  <si>
    <t>kg‐CO2/年間</t>
    <rPh sb="7" eb="9">
      <t>ネンカン</t>
    </rPh>
    <phoneticPr fontId="1"/>
  </si>
  <si>
    <t>石油・ガスのCO2年間排出量を平均値として、参考とする。</t>
    <rPh sb="0" eb="2">
      <t>セキユ</t>
    </rPh>
    <rPh sb="9" eb="11">
      <t>ネンカン</t>
    </rPh>
    <rPh sb="11" eb="14">
      <t>ハイシュツリョウ</t>
    </rPh>
    <rPh sb="15" eb="18">
      <t>ヘイキンチ</t>
    </rPh>
    <rPh sb="22" eb="24">
      <t>サンコウ</t>
    </rPh>
    <phoneticPr fontId="1"/>
  </si>
  <si>
    <t>※法定耐用年数６年を考慮して、2017年生を従来製品とする。</t>
    <rPh sb="1" eb="3">
      <t>ホウテイ</t>
    </rPh>
    <rPh sb="3" eb="5">
      <t>タイヨウ</t>
    </rPh>
    <rPh sb="5" eb="7">
      <t>ネンスウ</t>
    </rPh>
    <rPh sb="8" eb="9">
      <t>ネン</t>
    </rPh>
    <rPh sb="10" eb="12">
      <t>コウリョ</t>
    </rPh>
    <rPh sb="19" eb="21">
      <t>ネンセイ</t>
    </rPh>
    <rPh sb="22" eb="24">
      <t>ジュウライ</t>
    </rPh>
    <rPh sb="24" eb="26">
      <t>セイヒン</t>
    </rPh>
    <phoneticPr fontId="1"/>
  </si>
  <si>
    <t>平均CO2排出量</t>
    <rPh sb="0" eb="2">
      <t>ヘイキン</t>
    </rPh>
    <phoneticPr fontId="1"/>
  </si>
  <si>
    <t>kg‐CO2/年間</t>
    <phoneticPr fontId="1"/>
  </si>
  <si>
    <t>kg‐CO2/年間</t>
    <phoneticPr fontId="1"/>
  </si>
  <si>
    <t>←申請者名を記入してください</t>
    <rPh sb="1" eb="3">
      <t>シンセイ</t>
    </rPh>
    <rPh sb="3" eb="4">
      <t>モノ</t>
    </rPh>
    <rPh sb="4" eb="5">
      <t>メイ</t>
    </rPh>
    <rPh sb="6" eb="8">
      <t>キニュウ</t>
    </rPh>
    <phoneticPr fontId="1"/>
  </si>
  <si>
    <t>←申請書の設置場所を記入してください</t>
    <rPh sb="1" eb="3">
      <t>シンセイ</t>
    </rPh>
    <rPh sb="3" eb="4">
      <t>ショ</t>
    </rPh>
    <rPh sb="5" eb="7">
      <t>セッチ</t>
    </rPh>
    <rPh sb="7" eb="9">
      <t>バショ</t>
    </rPh>
    <rPh sb="10" eb="12">
      <t>キニュウ</t>
    </rPh>
    <phoneticPr fontId="1"/>
  </si>
  <si>
    <t>←メーカー名・型番を記入してください</t>
    <rPh sb="5" eb="6">
      <t>メイ</t>
    </rPh>
    <rPh sb="7" eb="9">
      <t>カタバン</t>
    </rPh>
    <rPh sb="10" eb="12">
      <t>キニュウ</t>
    </rPh>
    <phoneticPr fontId="1"/>
  </si>
  <si>
    <t>←期間消費電力量が分かる場合、数値を入力してください</t>
    <rPh sb="1" eb="5">
      <t>キカンショウヒ</t>
    </rPh>
    <rPh sb="5" eb="8">
      <t>デンリョクリョウ</t>
    </rPh>
    <rPh sb="9" eb="10">
      <t>ワ</t>
    </rPh>
    <rPh sb="12" eb="14">
      <t>バアイ</t>
    </rPh>
    <rPh sb="15" eb="17">
      <t>スウチ</t>
    </rPh>
    <rPh sb="18" eb="20">
      <t>ニュウリョク</t>
    </rPh>
    <phoneticPr fontId="1"/>
  </si>
  <si>
    <t>　</t>
    <phoneticPr fontId="1"/>
  </si>
  <si>
    <t>不明の場合、入力不要です</t>
    <rPh sb="0" eb="2">
      <t>フメイ</t>
    </rPh>
    <rPh sb="3" eb="5">
      <t>バアイ</t>
    </rPh>
    <rPh sb="6" eb="8">
      <t>ニュウリョク</t>
    </rPh>
    <rPh sb="8" eb="10">
      <t>フヨウ</t>
    </rPh>
    <phoneticPr fontId="1"/>
  </si>
  <si>
    <t>←期間消費電力量不明の場合、数値を入力してください</t>
    <rPh sb="8" eb="10">
      <t>フメイ</t>
    </rPh>
    <phoneticPr fontId="1"/>
  </si>
  <si>
    <t>←メーカー名・型番を記入してください</t>
    <phoneticPr fontId="1"/>
  </si>
  <si>
    <t>←期間消費電力量が分かる場合、数値を入力してください</t>
    <phoneticPr fontId="1"/>
  </si>
  <si>
    <t>不明の場合、入力不要です</t>
    <phoneticPr fontId="1"/>
  </si>
  <si>
    <t>←期間消費電力量不明の場合、数値を入力してください</t>
    <phoneticPr fontId="1"/>
  </si>
  <si>
    <t>←３０％を超えていれば、補助対象となります</t>
    <rPh sb="5" eb="6">
      <t>コ</t>
    </rPh>
    <rPh sb="12" eb="14">
      <t>ホジョ</t>
    </rPh>
    <rPh sb="14" eb="16">
      <t>タイショウ</t>
    </rPh>
    <phoneticPr fontId="1"/>
  </si>
  <si>
    <t>←リストから選択してください</t>
    <phoneticPr fontId="1"/>
  </si>
  <si>
    <t>←リストから選択してください</t>
    <phoneticPr fontId="1"/>
  </si>
  <si>
    <r>
      <t>←設備区分　</t>
    </r>
    <r>
      <rPr>
        <sz val="11"/>
        <color rgb="FFFF0000"/>
        <rFont val="ＭＳ Ｐゴシック"/>
        <family val="3"/>
        <charset val="128"/>
      </rPr>
      <t>新築の場合　新設を選んでください
　　　　　　　　 買い替えの場合　更新を選んでください</t>
    </r>
    <rPh sb="1" eb="3">
      <t>セツビ</t>
    </rPh>
    <rPh sb="3" eb="5">
      <t>クブン</t>
    </rPh>
    <rPh sb="6" eb="8">
      <t>シンチク</t>
    </rPh>
    <rPh sb="9" eb="11">
      <t>バアイ</t>
    </rPh>
    <rPh sb="12" eb="14">
      <t>シンセツ</t>
    </rPh>
    <rPh sb="15" eb="16">
      <t>エラ</t>
    </rPh>
    <rPh sb="32" eb="33">
      <t>カ</t>
    </rPh>
    <rPh sb="34" eb="35">
      <t>カ</t>
    </rPh>
    <rPh sb="40" eb="42">
      <t>コウシン</t>
    </rPh>
    <phoneticPr fontId="1"/>
  </si>
  <si>
    <t>←給湯器の種類　リストにない種類は、ご相談ください</t>
    <rPh sb="14" eb="16">
      <t>シュルイ</t>
    </rPh>
    <rPh sb="19" eb="21">
      <t>ソウダン</t>
    </rPh>
    <phoneticPr fontId="1"/>
  </si>
  <si>
    <t>←燃料消費量　入力してください</t>
    <rPh sb="7" eb="9">
      <t>ニュウリョク</t>
    </rPh>
    <phoneticPr fontId="1"/>
  </si>
  <si>
    <t>←熱効率/エネルギー消費効率　エコキュートはカタログから「年間給湯保温効率」または「年間給湯効率」を入力ください</t>
    <phoneticPr fontId="1"/>
  </si>
  <si>
    <t>←給湯器の種類　リストにない種類は、ご相談ください</t>
    <phoneticPr fontId="1"/>
  </si>
  <si>
    <t>←メーカー名・型番を記入してください</t>
    <phoneticPr fontId="1"/>
  </si>
  <si>
    <t>←熱効率/エネルギー消費効率　エコキュートはカタログから「年間給湯保温効率」または「年間給湯効率」を入力ください</t>
    <phoneticPr fontId="1"/>
  </si>
  <si>
    <t>←燃料消費量　入力してください</t>
    <phoneticPr fontId="1"/>
  </si>
  <si>
    <t>←３０％を超えていれば、補助対象となります</t>
    <phoneticPr fontId="1"/>
  </si>
  <si>
    <t>［ｋWh］</t>
    <phoneticPr fontId="1"/>
  </si>
  <si>
    <t>［ｋWh］</t>
    <phoneticPr fontId="1"/>
  </si>
  <si>
    <t>東松島市</t>
    <rPh sb="0" eb="4">
      <t>ヒガシマツシマシ</t>
    </rPh>
    <phoneticPr fontId="1"/>
  </si>
  <si>
    <t>灯油給湯器（ノーリツ）OX307F　2018年製</t>
    <rPh sb="0" eb="2">
      <t>トウユ</t>
    </rPh>
    <rPh sb="2" eb="5">
      <t>キュウトウキ</t>
    </rPh>
    <phoneticPr fontId="1"/>
  </si>
  <si>
    <t>灯油給湯器（CORONA）UKB-SA470MX　2018年製</t>
    <rPh sb="0" eb="2">
      <t>トウユ</t>
    </rPh>
    <rPh sb="2" eb="5">
      <t>キュウトウキ</t>
    </rPh>
    <rPh sb="29" eb="31">
      <t>ネンセイ</t>
    </rPh>
    <phoneticPr fontId="1"/>
  </si>
  <si>
    <t>ガス給湯器RUX-E2406W　2018年製</t>
    <rPh sb="2" eb="5">
      <t>キュウトウキ</t>
    </rPh>
    <rPh sb="20" eb="22">
      <t>ネンセイ</t>
    </rPh>
    <phoneticPr fontId="1"/>
  </si>
  <si>
    <t xml:space="preserve">(参考：令和5年度版) </t>
    <rPh sb="1" eb="3">
      <t>サンコウ</t>
    </rPh>
    <rPh sb="4" eb="6">
      <t>レイワ</t>
    </rPh>
    <rPh sb="7" eb="9">
      <t>ネンド</t>
    </rPh>
    <rPh sb="9" eb="10">
      <t>バン</t>
    </rPh>
    <phoneticPr fontId="1"/>
  </si>
  <si>
    <t>（令和6年度版）</t>
    <rPh sb="1" eb="3">
      <t>レイワ</t>
    </rPh>
    <rPh sb="4" eb="6">
      <t>ネンド</t>
    </rPh>
    <rPh sb="6" eb="7">
      <t>バン</t>
    </rPh>
    <phoneticPr fontId="1"/>
  </si>
  <si>
    <t>kg-CO2/kWh</t>
    <phoneticPr fontId="1"/>
  </si>
  <si>
    <t>更新後①</t>
    <rPh sb="0" eb="3">
      <t>コウシンゴ</t>
    </rPh>
    <phoneticPr fontId="9"/>
  </si>
  <si>
    <t>更新後②</t>
    <rPh sb="0" eb="3">
      <t>コウシンゴ</t>
    </rPh>
    <phoneticPr fontId="9"/>
  </si>
  <si>
    <t>熱効率/エネルギー消費効率②</t>
    <rPh sb="0" eb="3">
      <t>ネツコウリツ</t>
    </rPh>
    <rPh sb="9" eb="11">
      <t>ショウヒ</t>
    </rPh>
    <rPh sb="11" eb="13">
      <t>コウリツ</t>
    </rPh>
    <phoneticPr fontId="1"/>
  </si>
  <si>
    <t>←ハイブリット給湯器の場合のみ②を記載。エネルギー使用比率は電気2/3、LPガス1/3とし計算するもの。</t>
    <rPh sb="25" eb="27">
      <t>シヨウ</t>
    </rPh>
    <rPh sb="27" eb="29">
      <t>ヒリツ</t>
    </rPh>
    <rPh sb="30" eb="32">
      <t>デンキ</t>
    </rPh>
    <rPh sb="45" eb="47">
      <t>ケイサン</t>
    </rPh>
    <phoneticPr fontId="1"/>
  </si>
  <si>
    <t>※エコワンの場合のみ反映されるもの。</t>
    <rPh sb="6" eb="8">
      <t>バアイ</t>
    </rPh>
    <rPh sb="10" eb="12">
      <t>ハンエイ</t>
    </rPh>
    <phoneticPr fontId="1"/>
  </si>
  <si>
    <t>←熱効率が不明な電気温水器（90％）、ガス給湯器（83％）、石油給湯器（83％）の場合、（　）内の数値を採用。高効率給湯器の場合は2012年の熱効率を採用してください。（メーカーが熱効率を算出しているなかで、もっとも古い同規模の製品の値を採用）</t>
    <rPh sb="5" eb="7">
      <t>フメイ</t>
    </rPh>
    <rPh sb="8" eb="13">
      <t>デンキオンスイキ</t>
    </rPh>
    <rPh sb="21" eb="24">
      <t>キュウトウキ</t>
    </rPh>
    <rPh sb="30" eb="32">
      <t>セキユ</t>
    </rPh>
    <rPh sb="32" eb="35">
      <t>キュウトウキ</t>
    </rPh>
    <rPh sb="41" eb="43">
      <t>バアイ</t>
    </rPh>
    <rPh sb="47" eb="48">
      <t>ナイ</t>
    </rPh>
    <rPh sb="49" eb="51">
      <t>スウチ</t>
    </rPh>
    <rPh sb="52" eb="54">
      <t>サイヨウ</t>
    </rPh>
    <rPh sb="55" eb="58">
      <t>コウコウリツ</t>
    </rPh>
    <rPh sb="58" eb="61">
      <t>キュウトウキ</t>
    </rPh>
    <rPh sb="62" eb="64">
      <t>バアイ</t>
    </rPh>
    <rPh sb="69" eb="70">
      <t>ネン</t>
    </rPh>
    <rPh sb="71" eb="74">
      <t>ネツコウリツ</t>
    </rPh>
    <rPh sb="75" eb="77">
      <t>サイヨウ</t>
    </rPh>
    <rPh sb="90" eb="93">
      <t>ネツコウリツ</t>
    </rPh>
    <rPh sb="94" eb="96">
      <t>サンシュツ</t>
    </rPh>
    <rPh sb="108" eb="109">
      <t>フル</t>
    </rPh>
    <rPh sb="110" eb="113">
      <t>ドウキボ</t>
    </rPh>
    <rPh sb="114" eb="116">
      <t>セイヒン</t>
    </rPh>
    <rPh sb="117" eb="118">
      <t>アタイ</t>
    </rPh>
    <rPh sb="119" eb="121">
      <t>サイヨウ</t>
    </rPh>
    <phoneticPr fontId="1"/>
  </si>
  <si>
    <t>※重点対策加速化事業における高効率給湯器省CO2効果について（2023.8.8参考）</t>
    <rPh sb="1" eb="5">
      <t>ジュウテンタイサク</t>
    </rPh>
    <rPh sb="5" eb="8">
      <t>カソクカ</t>
    </rPh>
    <rPh sb="8" eb="10">
      <t>ジギョウ</t>
    </rPh>
    <rPh sb="14" eb="17">
      <t>コウコウリツ</t>
    </rPh>
    <rPh sb="17" eb="20">
      <t>キュウトウキ</t>
    </rPh>
    <rPh sb="20" eb="21">
      <t>ショウ</t>
    </rPh>
    <rPh sb="24" eb="26">
      <t>コウカ</t>
    </rPh>
    <rPh sb="39" eb="41">
      <t>サンコウ</t>
    </rPh>
    <phoneticPr fontId="1"/>
  </si>
  <si>
    <t>kg-co2</t>
    <phoneticPr fontId="1"/>
  </si>
  <si>
    <t>←エネファームの場合①も発電効率を入れてください。</t>
    <rPh sb="8" eb="10">
      <t>バアイ</t>
    </rPh>
    <rPh sb="12" eb="14">
      <t>ハツデン</t>
    </rPh>
    <rPh sb="14" eb="16">
      <t>コウリツ</t>
    </rPh>
    <rPh sb="17" eb="18">
      <t>イ</t>
    </rPh>
    <phoneticPr fontId="1"/>
  </si>
  <si>
    <t>※エネファームの場合発電量の算定。</t>
    <rPh sb="8" eb="10">
      <t>バアイ</t>
    </rPh>
    <rPh sb="10" eb="13">
      <t>ハツデンリョウ</t>
    </rPh>
    <rPh sb="14" eb="16">
      <t>サンテイ</t>
    </rPh>
    <phoneticPr fontId="1"/>
  </si>
  <si>
    <t>入力</t>
    <rPh sb="0" eb="2">
      <t>ニュウリョク</t>
    </rPh>
    <phoneticPr fontId="1"/>
  </si>
  <si>
    <t>CO2排出量（削減量）</t>
    <rPh sb="7" eb="10">
      <t>サクゲンリョウ</t>
    </rPh>
    <phoneticPr fontId="1"/>
  </si>
  <si>
    <t>定格出力（ｋｗ）</t>
    <rPh sb="0" eb="2">
      <t>テイカク</t>
    </rPh>
    <rPh sb="2" eb="4">
      <t>シュツリョク</t>
    </rPh>
    <phoneticPr fontId="1"/>
  </si>
  <si>
    <t>1日10時間の運用を想定</t>
    <rPh sb="1" eb="2">
      <t>ニチ</t>
    </rPh>
    <rPh sb="4" eb="6">
      <t>ジカン</t>
    </rPh>
    <rPh sb="7" eb="9">
      <t>ウンヨウ</t>
    </rPh>
    <rPh sb="10" eb="12">
      <t>ソウテイ</t>
    </rPh>
    <phoneticPr fontId="1"/>
  </si>
  <si>
    <t>熱効率/エネルギー消費効率/
エネファームの場合発電効率①</t>
    <rPh sb="0" eb="3">
      <t>ネツコウリツ</t>
    </rPh>
    <rPh sb="9" eb="11">
      <t>ショウヒ</t>
    </rPh>
    <rPh sb="11" eb="13">
      <t>コウリツ</t>
    </rPh>
    <rPh sb="22" eb="24">
      <t>バアイ</t>
    </rPh>
    <rPh sb="24" eb="26">
      <t>ハツデン</t>
    </rPh>
    <rPh sb="26" eb="28">
      <t>コウリツ</t>
    </rPh>
    <phoneticPr fontId="1"/>
  </si>
  <si>
    <t>東松島市</t>
    <rPh sb="0" eb="4">
      <t>ヒガシマツシマシ</t>
    </rPh>
    <phoneticPr fontId="1"/>
  </si>
  <si>
    <t>※2019年製の製品を記載</t>
    <rPh sb="5" eb="7">
      <t>ネンセイ</t>
    </rPh>
    <rPh sb="8" eb="10">
      <t>セイヒン</t>
    </rPh>
    <rPh sb="11" eb="13">
      <t>キサイ</t>
    </rPh>
    <phoneticPr fontId="1"/>
  </si>
  <si>
    <t>※法定耐用年数６年を考慮して、2019年生を従来製品とする。</t>
    <rPh sb="1" eb="3">
      <t>ホウテイ</t>
    </rPh>
    <rPh sb="3" eb="5">
      <t>タイヨウ</t>
    </rPh>
    <rPh sb="5" eb="7">
      <t>ネンスウ</t>
    </rPh>
    <rPh sb="8" eb="9">
      <t>ネン</t>
    </rPh>
    <rPh sb="10" eb="12">
      <t>コウリョ</t>
    </rPh>
    <rPh sb="19" eb="21">
      <t>ネンセイ</t>
    </rPh>
    <rPh sb="22" eb="24">
      <t>ジュウライ</t>
    </rPh>
    <rPh sb="24" eb="26">
      <t>セイヒン</t>
    </rPh>
    <phoneticPr fontId="1"/>
  </si>
  <si>
    <t>（令和７年度版）</t>
    <rPh sb="1" eb="3">
      <t>レイワ</t>
    </rPh>
    <rPh sb="4" eb="6">
      <t>ネンド</t>
    </rPh>
    <rPh sb="6" eb="7">
      <t>バン</t>
    </rPh>
    <phoneticPr fontId="1"/>
  </si>
  <si>
    <r>
      <t>灯油給湯器</t>
    </r>
    <r>
      <rPr>
        <sz val="11"/>
        <color rgb="FFFF0000"/>
        <rFont val="游ゴシック"/>
        <family val="3"/>
        <charset val="128"/>
        <scheme val="minor"/>
      </rPr>
      <t>（CORONA）UKB-AG470FMX</t>
    </r>
    <r>
      <rPr>
        <sz val="11"/>
        <color theme="1"/>
        <rFont val="游ゴシック"/>
        <family val="2"/>
        <charset val="128"/>
        <scheme val="minor"/>
      </rPr>
      <t>　2019年製</t>
    </r>
    <rPh sb="0" eb="2">
      <t>トウユ</t>
    </rPh>
    <rPh sb="2" eb="5">
      <t>キュウトウキ</t>
    </rPh>
    <rPh sb="30" eb="32">
      <t>ネンセイ</t>
    </rPh>
    <phoneticPr fontId="1"/>
  </si>
  <si>
    <r>
      <t>灯油給湯器</t>
    </r>
    <r>
      <rPr>
        <sz val="11"/>
        <color rgb="FFFF0000"/>
        <rFont val="游ゴシック"/>
        <family val="3"/>
        <charset val="128"/>
        <scheme val="minor"/>
      </rPr>
      <t>（ノーリツ）</t>
    </r>
    <r>
      <rPr>
        <sz val="11"/>
        <color rgb="FFFF0000"/>
        <rFont val="游ゴシック"/>
        <family val="2"/>
        <charset val="128"/>
        <scheme val="minor"/>
      </rPr>
      <t>OQB-4704YS</t>
    </r>
    <r>
      <rPr>
        <sz val="11"/>
        <color theme="1"/>
        <rFont val="游ゴシック"/>
        <family val="2"/>
        <charset val="128"/>
        <scheme val="minor"/>
      </rPr>
      <t>　2019年製</t>
    </r>
    <rPh sb="0" eb="2">
      <t>トウユ</t>
    </rPh>
    <rPh sb="2" eb="5">
      <t>キュウトウキ</t>
    </rPh>
    <phoneticPr fontId="1"/>
  </si>
  <si>
    <r>
      <t>ガス給湯器</t>
    </r>
    <r>
      <rPr>
        <sz val="11"/>
        <color rgb="FFFF0000"/>
        <rFont val="游ゴシック"/>
        <family val="2"/>
        <charset val="128"/>
        <scheme val="minor"/>
      </rPr>
      <t>GTH-C2460AW3H</t>
    </r>
    <r>
      <rPr>
        <sz val="11"/>
        <color theme="1"/>
        <rFont val="游ゴシック"/>
        <family val="2"/>
        <charset val="128"/>
        <scheme val="minor"/>
      </rPr>
      <t>　2019年製</t>
    </r>
    <rPh sb="2" eb="5">
      <t>キュウトウキ</t>
    </rPh>
    <rPh sb="23" eb="25">
      <t>ネンセイ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</si>
</sst>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0000_ "/>
    <numFmt numFmtId="178" formatCode="0.000_ "/>
    <numFmt numFmtId="179" formatCode="0.0_ "/>
    <numFmt numFmtId="180" formatCode="#,##0_ ;[Red]\-#,##0\ "/>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sz val="11"/>
      <color theme="0"/>
      <name val="ＭＳ Ｐゴシック"/>
      <family val="3"/>
      <charset val="128"/>
    </font>
    <font>
      <b/>
      <sz val="11"/>
      <color theme="0"/>
      <name val="ＭＳ Ｐゴシック"/>
      <family val="3"/>
      <charset val="128"/>
    </font>
    <font>
      <sz val="10"/>
      <color theme="1"/>
      <name val="ＭＳ Ｐゴシック"/>
      <family val="3"/>
      <charset val="128"/>
    </font>
    <font>
      <sz val="6"/>
      <name val="ＭＳ Ｐゴシック"/>
      <family val="2"/>
      <charset val="128"/>
    </font>
    <font>
      <b/>
      <sz val="11"/>
      <color rgb="FFFF0000"/>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1"/>
      <color theme="1"/>
      <name val="游ゴシック"/>
      <family val="2"/>
      <charset val="128"/>
      <scheme val="minor"/>
    </font>
    <font>
      <sz val="11"/>
      <color theme="1"/>
      <name val="ＭＳ Ｐゴシック"/>
      <family val="2"/>
      <charset val="128"/>
    </font>
    <font>
      <sz val="12"/>
      <color theme="1"/>
      <name val="Meiryo UI"/>
      <family val="3"/>
      <charset val="128"/>
    </font>
    <font>
      <sz val="12"/>
      <color theme="1"/>
      <name val="ＭＳ Ｐゴシック"/>
      <family val="3"/>
      <charset val="128"/>
    </font>
    <font>
      <b/>
      <sz val="12"/>
      <color theme="1"/>
      <name val="ＭＳ Ｐゴシック"/>
      <family val="3"/>
      <charset val="128"/>
    </font>
    <font>
      <sz val="9"/>
      <name val="ＭＳ Ｐゴシック"/>
      <family val="3"/>
      <charset val="128"/>
    </font>
    <font>
      <b/>
      <sz val="9"/>
      <name val="ＭＳ Ｐゴシック"/>
      <family val="3"/>
      <charset val="128"/>
    </font>
    <font>
      <sz val="9"/>
      <color rgb="FFFF0000"/>
      <name val="ＭＳ Ｐゴシック"/>
      <family val="3"/>
      <charset val="128"/>
    </font>
    <font>
      <b/>
      <sz val="10"/>
      <color theme="1"/>
      <name val="ＭＳ Ｐゴシック"/>
      <family val="3"/>
      <charset val="128"/>
    </font>
    <font>
      <b/>
      <sz val="16"/>
      <color rgb="FFFF0000"/>
      <name val="ＭＳ Ｐゴシック"/>
      <family val="3"/>
      <charset val="128"/>
    </font>
    <font>
      <b/>
      <sz val="9"/>
      <color theme="1"/>
      <name val="ＭＳ Ｐゴシック"/>
      <family val="3"/>
      <charset val="128"/>
    </font>
    <font>
      <sz val="11"/>
      <color rgb="FFFF0000"/>
      <name val="游ゴシック"/>
      <family val="3"/>
      <charset val="128"/>
      <scheme val="minor"/>
    </font>
    <font>
      <sz val="11"/>
      <color rgb="FFFF0000"/>
      <name val="游ゴシック"/>
      <family val="2"/>
      <charset val="128"/>
      <scheme val="minor"/>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4.9989318521683403E-2"/>
        <bgColor indexed="64"/>
      </patternFill>
    </fill>
    <fill>
      <patternFill patternType="solid">
        <fgColor theme="4"/>
        <bgColor indexed="64"/>
      </patternFill>
    </fill>
    <fill>
      <patternFill patternType="solid">
        <fgColor theme="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8"/>
      </left>
      <right/>
      <top style="thin">
        <color indexed="64"/>
      </top>
      <bottom/>
      <diagonal/>
    </border>
    <border>
      <left/>
      <right/>
      <top style="thin">
        <color indexed="64"/>
      </top>
      <bottom/>
      <diagonal/>
    </border>
    <border>
      <left/>
      <right style="thin">
        <color theme="8"/>
      </right>
      <top style="thin">
        <color indexed="64"/>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ck">
        <color rgb="FFFF0000"/>
      </left>
      <right style="thin">
        <color indexed="64"/>
      </right>
      <top style="thin">
        <color indexed="64"/>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rgb="FFFF0000"/>
      </left>
      <right/>
      <top style="thin">
        <color indexed="64"/>
      </top>
      <bottom/>
      <diagonal/>
    </border>
    <border>
      <left style="thick">
        <color rgb="FF002060"/>
      </left>
      <right/>
      <top style="thin">
        <color indexed="64"/>
      </top>
      <bottom/>
      <diagonal/>
    </border>
    <border>
      <left style="thick">
        <color rgb="FF002060"/>
      </left>
      <right/>
      <top style="thick">
        <color rgb="FF002060"/>
      </top>
      <bottom style="thin">
        <color indexed="64"/>
      </bottom>
      <diagonal/>
    </border>
    <border>
      <left/>
      <right/>
      <top style="thick">
        <color rgb="FF002060"/>
      </top>
      <bottom style="thin">
        <color indexed="64"/>
      </bottom>
      <diagonal/>
    </border>
    <border>
      <left style="thick">
        <color rgb="FF002060"/>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rgb="FFFF0000"/>
      </left>
      <right/>
      <top/>
      <bottom style="thin">
        <color indexed="64"/>
      </bottom>
      <diagonal/>
    </border>
    <border>
      <left style="thin">
        <color indexed="64"/>
      </left>
      <right/>
      <top/>
      <bottom style="thin">
        <color theme="8"/>
      </bottom>
      <diagonal/>
    </border>
    <border>
      <left/>
      <right style="thin">
        <color indexed="64"/>
      </right>
      <top/>
      <bottom style="thin">
        <color theme="8"/>
      </bottom>
      <diagonal/>
    </border>
    <border>
      <left/>
      <right/>
      <top style="thick">
        <color rgb="FFFF0000"/>
      </top>
      <bottom style="thick">
        <color rgb="FF002060"/>
      </bottom>
      <diagonal/>
    </border>
  </borders>
  <cellStyleXfs count="4">
    <xf numFmtId="0" fontId="0" fillId="0" borderId="0">
      <alignment vertical="center"/>
    </xf>
    <xf numFmtId="0" fontId="14" fillId="0" borderId="0">
      <alignment vertical="center"/>
    </xf>
    <xf numFmtId="38" fontId="15" fillId="0" borderId="0" applyFont="0" applyFill="0" applyBorder="0" applyAlignment="0" applyProtection="0">
      <alignment vertical="center"/>
    </xf>
    <xf numFmtId="38" fontId="14" fillId="0" borderId="0" applyFont="0" applyFill="0" applyBorder="0" applyAlignment="0" applyProtection="0">
      <alignment vertical="center"/>
    </xf>
  </cellStyleXfs>
  <cellXfs count="269">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3" fillId="3" borderId="0" xfId="0" applyFont="1" applyFill="1" applyBorder="1">
      <alignment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9" fontId="4" fillId="3" borderId="0" xfId="0" applyNumberFormat="1" applyFont="1" applyFill="1" applyBorder="1" applyAlignment="1">
      <alignment horizontal="center" vertical="center"/>
    </xf>
    <xf numFmtId="0" fontId="3" fillId="4" borderId="0" xfId="0" applyFont="1" applyFill="1" applyBorder="1" applyAlignment="1">
      <alignment vertical="center"/>
    </xf>
    <xf numFmtId="0" fontId="3" fillId="6" borderId="0" xfId="0" applyFont="1" applyFill="1" applyBorder="1" applyAlignment="1">
      <alignment vertical="center"/>
    </xf>
    <xf numFmtId="0" fontId="0" fillId="0" borderId="1" xfId="0" applyBorder="1">
      <alignment vertical="center"/>
    </xf>
    <xf numFmtId="0" fontId="16" fillId="0" borderId="0" xfId="0" applyFont="1">
      <alignment vertical="center"/>
    </xf>
    <xf numFmtId="0" fontId="17" fillId="0" borderId="0" xfId="0" applyFont="1">
      <alignment vertical="center"/>
    </xf>
    <xf numFmtId="0" fontId="18" fillId="0" borderId="0" xfId="1" applyFont="1">
      <alignment vertical="center"/>
    </xf>
    <xf numFmtId="0" fontId="11"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8" fillId="0" borderId="0" xfId="1" applyFont="1" applyAlignment="1">
      <alignment vertical="center" shrinkToFit="1"/>
    </xf>
    <xf numFmtId="0" fontId="8" fillId="0" borderId="0" xfId="1" applyFont="1">
      <alignment vertical="center"/>
    </xf>
    <xf numFmtId="0" fontId="11" fillId="0" borderId="0" xfId="1" applyFont="1" applyAlignment="1">
      <alignment vertical="center" shrinkToFit="1"/>
    </xf>
    <xf numFmtId="0" fontId="11" fillId="0" borderId="1" xfId="1" applyFont="1" applyBorder="1">
      <alignment vertical="center"/>
    </xf>
    <xf numFmtId="0" fontId="11" fillId="3" borderId="0" xfId="1" applyFont="1" applyFill="1">
      <alignment vertical="center"/>
    </xf>
    <xf numFmtId="0" fontId="11" fillId="0" borderId="42" xfId="1" applyFont="1" applyBorder="1" applyAlignment="1">
      <alignment horizontal="left" vertical="center"/>
    </xf>
    <xf numFmtId="0" fontId="11" fillId="3" borderId="1" xfId="1" applyFont="1" applyFill="1" applyBorder="1">
      <alignment vertical="center"/>
    </xf>
    <xf numFmtId="0" fontId="11" fillId="3" borderId="23" xfId="1" applyFont="1" applyFill="1" applyBorder="1">
      <alignment vertical="center"/>
    </xf>
    <xf numFmtId="0" fontId="11" fillId="0" borderId="1" xfId="1" applyFont="1" applyBorder="1" applyAlignment="1">
      <alignment horizontal="center" vertical="center"/>
    </xf>
    <xf numFmtId="40" fontId="19" fillId="0" borderId="1" xfId="1" applyNumberFormat="1" applyFont="1" applyBorder="1" applyAlignment="1">
      <alignment vertical="center"/>
    </xf>
    <xf numFmtId="40" fontId="19" fillId="0" borderId="43" xfId="1" applyNumberFormat="1" applyFont="1" applyBorder="1" applyAlignment="1">
      <alignment horizontal="center" vertical="center"/>
    </xf>
    <xf numFmtId="0" fontId="19" fillId="3" borderId="1" xfId="1" applyFont="1" applyFill="1" applyBorder="1" applyAlignment="1">
      <alignment horizontal="center" vertical="center"/>
    </xf>
    <xf numFmtId="0" fontId="20" fillId="3" borderId="1" xfId="1" applyFont="1" applyFill="1" applyBorder="1" applyAlignment="1">
      <alignment horizontal="center" vertical="center"/>
    </xf>
    <xf numFmtId="0" fontId="11" fillId="3" borderId="42" xfId="1" applyFont="1" applyFill="1" applyBorder="1">
      <alignment vertical="center"/>
    </xf>
    <xf numFmtId="0" fontId="19" fillId="3" borderId="1" xfId="1" applyFont="1" applyFill="1" applyBorder="1" applyAlignment="1">
      <alignment vertical="center" shrinkToFit="1"/>
    </xf>
    <xf numFmtId="0" fontId="11" fillId="3" borderId="1" xfId="1" applyFont="1" applyFill="1" applyBorder="1" applyAlignment="1">
      <alignment vertical="center" shrinkToFit="1"/>
    </xf>
    <xf numFmtId="177" fontId="11" fillId="3" borderId="23" xfId="1" applyNumberFormat="1" applyFont="1" applyFill="1" applyBorder="1">
      <alignment vertical="center"/>
    </xf>
    <xf numFmtId="0" fontId="19" fillId="0" borderId="1" xfId="1" applyFont="1" applyBorder="1" applyAlignment="1">
      <alignment horizontal="center" vertical="center" shrinkToFit="1"/>
    </xf>
    <xf numFmtId="40" fontId="19" fillId="0" borderId="1" xfId="2" applyNumberFormat="1" applyFont="1" applyBorder="1" applyAlignment="1">
      <alignment vertical="center"/>
    </xf>
    <xf numFmtId="40" fontId="21" fillId="0" borderId="43" xfId="1" applyNumberFormat="1" applyFont="1" applyBorder="1">
      <alignment vertical="center"/>
    </xf>
    <xf numFmtId="178" fontId="19" fillId="3" borderId="1" xfId="1" applyNumberFormat="1" applyFont="1" applyFill="1" applyBorder="1">
      <alignment vertical="center"/>
    </xf>
    <xf numFmtId="0" fontId="19" fillId="3" borderId="1" xfId="1" applyFont="1" applyFill="1" applyBorder="1" applyAlignment="1">
      <alignment horizontal="center" vertical="center" shrinkToFit="1"/>
    </xf>
    <xf numFmtId="0" fontId="11" fillId="0" borderId="42" xfId="1" applyFont="1" applyBorder="1">
      <alignment vertical="center"/>
    </xf>
    <xf numFmtId="177" fontId="11" fillId="3" borderId="0" xfId="1" applyNumberFormat="1" applyFont="1" applyFill="1">
      <alignment vertical="center"/>
    </xf>
    <xf numFmtId="0" fontId="19" fillId="0" borderId="0" xfId="1" applyFont="1" applyBorder="1" applyAlignment="1">
      <alignment vertical="center" shrinkToFit="1"/>
    </xf>
    <xf numFmtId="40" fontId="19" fillId="0" borderId="0" xfId="2" applyNumberFormat="1" applyFont="1" applyBorder="1">
      <alignment vertical="center"/>
    </xf>
    <xf numFmtId="179" fontId="19" fillId="3" borderId="0" xfId="1" applyNumberFormat="1" applyFont="1" applyFill="1">
      <alignment vertical="center"/>
    </xf>
    <xf numFmtId="0" fontId="19" fillId="3" borderId="0" xfId="1" applyFont="1" applyFill="1" applyAlignment="1">
      <alignment vertical="center" shrinkToFit="1"/>
    </xf>
    <xf numFmtId="176" fontId="11" fillId="3" borderId="0" xfId="1" applyNumberFormat="1" applyFont="1" applyFill="1">
      <alignment vertical="center"/>
    </xf>
    <xf numFmtId="0" fontId="11" fillId="3" borderId="0" xfId="1" applyFont="1" applyFill="1" applyAlignment="1">
      <alignment vertical="center" shrinkToFit="1"/>
    </xf>
    <xf numFmtId="0" fontId="11" fillId="0" borderId="0" xfId="1" applyFont="1" applyBorder="1">
      <alignment vertical="center"/>
    </xf>
    <xf numFmtId="178" fontId="19" fillId="3" borderId="0" xfId="1" applyNumberFormat="1" applyFont="1" applyFill="1">
      <alignment vertical="center"/>
    </xf>
    <xf numFmtId="0" fontId="22" fillId="0" borderId="0" xfId="1" applyFont="1">
      <alignment vertical="center"/>
    </xf>
    <xf numFmtId="0" fontId="11" fillId="0" borderId="0" xfId="1" applyFont="1" applyAlignment="1">
      <alignment vertical="top"/>
    </xf>
    <xf numFmtId="0" fontId="11" fillId="0" borderId="1" xfId="1" applyFont="1" applyBorder="1" applyAlignment="1">
      <alignment horizontal="left" vertical="center" shrinkToFit="1"/>
    </xf>
    <xf numFmtId="0" fontId="11" fillId="0" borderId="1" xfId="1" applyFont="1" applyBorder="1" applyAlignment="1">
      <alignment vertical="center" shrinkToFit="1"/>
    </xf>
    <xf numFmtId="0" fontId="11" fillId="0" borderId="1" xfId="3" applyNumberFormat="1" applyFont="1" applyBorder="1">
      <alignment vertical="center"/>
    </xf>
    <xf numFmtId="0" fontId="11" fillId="0" borderId="1" xfId="3" applyNumberFormat="1" applyFont="1" applyBorder="1" applyAlignment="1">
      <alignment vertical="center"/>
    </xf>
    <xf numFmtId="180" fontId="11" fillId="0" borderId="1" xfId="3" applyNumberFormat="1" applyFont="1" applyFill="1" applyBorder="1">
      <alignment vertical="center"/>
    </xf>
    <xf numFmtId="38" fontId="11" fillId="0" borderId="1" xfId="3" applyFont="1" applyFill="1" applyBorder="1">
      <alignment vertical="center"/>
    </xf>
    <xf numFmtId="0" fontId="11" fillId="0" borderId="0" xfId="1" applyFont="1" applyBorder="1" applyAlignment="1">
      <alignment horizontal="center" vertical="center"/>
    </xf>
    <xf numFmtId="0" fontId="11" fillId="0" borderId="0" xfId="1" applyFont="1" applyBorder="1" applyAlignment="1">
      <alignment horizontal="left" vertical="center" shrinkToFit="1"/>
    </xf>
    <xf numFmtId="0" fontId="11" fillId="0" borderId="0" xfId="1" applyFont="1" applyBorder="1" applyAlignment="1">
      <alignment vertical="center" shrinkToFit="1"/>
    </xf>
    <xf numFmtId="180" fontId="11" fillId="0" borderId="0" xfId="3" applyNumberFormat="1" applyFont="1" applyFill="1" applyBorder="1">
      <alignment vertical="center"/>
    </xf>
    <xf numFmtId="38" fontId="11" fillId="0" borderId="0" xfId="3" applyFont="1" applyFill="1" applyBorder="1">
      <alignment vertical="center"/>
    </xf>
    <xf numFmtId="0" fontId="11" fillId="0" borderId="0" xfId="1" applyFont="1" applyAlignment="1">
      <alignment horizontal="left" vertical="center" shrinkToFit="1"/>
    </xf>
    <xf numFmtId="180" fontId="11" fillId="0" borderId="1" xfId="1" applyNumberFormat="1" applyFont="1" applyBorder="1">
      <alignment vertical="center"/>
    </xf>
    <xf numFmtId="0" fontId="11" fillId="9" borderId="1" xfId="1" applyFont="1" applyFill="1" applyBorder="1" applyAlignment="1">
      <alignment horizontal="center" vertical="center"/>
    </xf>
    <xf numFmtId="0" fontId="11" fillId="9" borderId="1" xfId="1" applyFont="1" applyFill="1" applyBorder="1" applyAlignment="1">
      <alignment horizontal="left" vertical="center" shrinkToFit="1"/>
    </xf>
    <xf numFmtId="0" fontId="11" fillId="9" borderId="1" xfId="1" applyFont="1" applyFill="1" applyBorder="1">
      <alignment vertical="center"/>
    </xf>
    <xf numFmtId="180" fontId="11" fillId="9" borderId="1" xfId="1" applyNumberFormat="1" applyFont="1" applyFill="1" applyBorder="1">
      <alignment vertical="center"/>
    </xf>
    <xf numFmtId="38" fontId="11" fillId="0" borderId="1" xfId="3" applyFont="1" applyFill="1" applyBorder="1" applyAlignment="1">
      <alignment vertical="center"/>
    </xf>
    <xf numFmtId="180" fontId="19" fillId="9" borderId="1" xfId="1" applyNumberFormat="1" applyFont="1" applyFill="1" applyBorder="1">
      <alignment vertical="center"/>
    </xf>
    <xf numFmtId="176" fontId="19" fillId="10" borderId="1" xfId="1" applyNumberFormat="1" applyFont="1" applyFill="1" applyBorder="1">
      <alignment vertical="center"/>
    </xf>
    <xf numFmtId="179" fontId="19" fillId="10" borderId="1" xfId="1" applyNumberFormat="1" applyFont="1" applyFill="1" applyBorder="1">
      <alignment vertical="center"/>
    </xf>
    <xf numFmtId="176" fontId="11" fillId="10" borderId="1" xfId="1" applyNumberFormat="1" applyFont="1" applyFill="1" applyBorder="1">
      <alignment vertical="center"/>
    </xf>
    <xf numFmtId="178" fontId="11" fillId="10" borderId="1" xfId="1" applyNumberFormat="1" applyFont="1" applyFill="1" applyBorder="1">
      <alignment vertical="center"/>
    </xf>
    <xf numFmtId="1" fontId="0" fillId="0" borderId="0" xfId="0" applyNumberFormat="1">
      <alignment vertical="center"/>
    </xf>
    <xf numFmtId="0" fontId="3" fillId="3" borderId="0" xfId="0" applyFont="1" applyFill="1" applyBorder="1" applyAlignment="1" applyProtection="1">
      <alignment vertical="center"/>
      <protection hidden="1"/>
    </xf>
    <xf numFmtId="0" fontId="3" fillId="3" borderId="5" xfId="0" applyFont="1" applyFill="1" applyBorder="1" applyAlignment="1" applyProtection="1">
      <alignment vertical="center"/>
      <protection hidden="1"/>
    </xf>
    <xf numFmtId="0" fontId="3" fillId="3" borderId="6" xfId="0" applyFont="1" applyFill="1" applyBorder="1" applyAlignment="1" applyProtection="1">
      <alignment vertical="center"/>
      <protection hidden="1"/>
    </xf>
    <xf numFmtId="0" fontId="3" fillId="3" borderId="7" xfId="0" applyFont="1" applyFill="1" applyBorder="1" applyAlignment="1" applyProtection="1">
      <alignment vertical="center"/>
      <protection hidden="1"/>
    </xf>
    <xf numFmtId="0" fontId="3" fillId="3" borderId="9" xfId="0" applyFont="1" applyFill="1" applyBorder="1" applyAlignment="1" applyProtection="1">
      <alignment vertical="center"/>
      <protection hidden="1"/>
    </xf>
    <xf numFmtId="0" fontId="3" fillId="3" borderId="8" xfId="0" applyFont="1" applyFill="1" applyBorder="1" applyAlignment="1" applyProtection="1">
      <alignment horizontal="center" vertical="center"/>
      <protection hidden="1"/>
    </xf>
    <xf numFmtId="0" fontId="3" fillId="3" borderId="0" xfId="0" applyFont="1" applyFill="1" applyBorder="1" applyAlignment="1" applyProtection="1">
      <alignment horizontal="center" vertical="center"/>
      <protection hidden="1"/>
    </xf>
    <xf numFmtId="0" fontId="3" fillId="3" borderId="8" xfId="0" applyFont="1" applyFill="1" applyBorder="1" applyAlignment="1" applyProtection="1">
      <alignment vertical="center"/>
      <protection hidden="1"/>
    </xf>
    <xf numFmtId="0" fontId="12" fillId="3" borderId="0" xfId="0" applyFont="1" applyFill="1" applyBorder="1" applyAlignment="1" applyProtection="1">
      <alignment vertical="center"/>
      <protection hidden="1"/>
    </xf>
    <xf numFmtId="0" fontId="12" fillId="3" borderId="9" xfId="0" applyFont="1" applyFill="1" applyBorder="1" applyAlignment="1" applyProtection="1">
      <alignment vertical="center"/>
      <protection hidden="1"/>
    </xf>
    <xf numFmtId="0" fontId="3" fillId="3" borderId="10" xfId="0" applyFont="1" applyFill="1" applyBorder="1" applyAlignment="1" applyProtection="1">
      <alignment vertical="center"/>
      <protection hidden="1"/>
    </xf>
    <xf numFmtId="0" fontId="3" fillId="3" borderId="11" xfId="0" applyFont="1" applyFill="1" applyBorder="1" applyAlignment="1" applyProtection="1">
      <alignment vertical="center"/>
      <protection hidden="1"/>
    </xf>
    <xf numFmtId="0" fontId="11" fillId="3" borderId="11"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protection hidden="1"/>
    </xf>
    <xf numFmtId="0" fontId="3" fillId="3" borderId="12" xfId="0" applyFont="1" applyFill="1" applyBorder="1" applyAlignment="1" applyProtection="1">
      <alignment vertical="center"/>
      <protection hidden="1"/>
    </xf>
    <xf numFmtId="0" fontId="11" fillId="3" borderId="0" xfId="0" applyFont="1" applyFill="1" applyBorder="1" applyAlignment="1" applyProtection="1">
      <alignment horizontal="center" vertical="center" wrapText="1"/>
      <protection hidden="1"/>
    </xf>
    <xf numFmtId="0" fontId="3" fillId="3" borderId="13" xfId="0" applyFont="1" applyFill="1" applyBorder="1" applyAlignment="1" applyProtection="1">
      <alignment vertical="center"/>
      <protection hidden="1"/>
    </xf>
    <xf numFmtId="0" fontId="3" fillId="3" borderId="14" xfId="0" applyFont="1" applyFill="1" applyBorder="1" applyAlignment="1" applyProtection="1">
      <alignment vertical="center"/>
      <protection hidden="1"/>
    </xf>
    <xf numFmtId="0" fontId="3" fillId="3" borderId="15" xfId="0" applyFont="1" applyFill="1" applyBorder="1" applyAlignment="1" applyProtection="1">
      <alignment vertical="center"/>
      <protection hidden="1"/>
    </xf>
    <xf numFmtId="0" fontId="3" fillId="3" borderId="17" xfId="0" applyFont="1" applyFill="1" applyBorder="1" applyAlignment="1" applyProtection="1">
      <alignment vertical="center"/>
      <protection hidden="1"/>
    </xf>
    <xf numFmtId="0" fontId="3" fillId="3" borderId="16" xfId="0" applyFont="1" applyFill="1" applyBorder="1" applyAlignment="1" applyProtection="1">
      <alignment horizontal="center" vertical="center"/>
      <protection hidden="1"/>
    </xf>
    <xf numFmtId="0" fontId="3" fillId="3" borderId="16" xfId="0" applyFont="1" applyFill="1" applyBorder="1" applyAlignment="1" applyProtection="1">
      <alignment vertical="center"/>
      <protection hidden="1"/>
    </xf>
    <xf numFmtId="0" fontId="3" fillId="3" borderId="18" xfId="0" applyFont="1" applyFill="1" applyBorder="1" applyAlignment="1" applyProtection="1">
      <alignment vertical="center"/>
      <protection hidden="1"/>
    </xf>
    <xf numFmtId="0" fontId="3" fillId="3" borderId="19" xfId="0" applyFont="1" applyFill="1" applyBorder="1" applyAlignment="1" applyProtection="1">
      <alignment vertical="center"/>
      <protection hidden="1"/>
    </xf>
    <xf numFmtId="0" fontId="3" fillId="3" borderId="20" xfId="0" applyFont="1" applyFill="1" applyBorder="1" applyAlignment="1" applyProtection="1">
      <alignment vertical="center"/>
      <protection hidden="1"/>
    </xf>
    <xf numFmtId="0" fontId="13" fillId="3" borderId="0" xfId="0" applyFont="1" applyFill="1" applyBorder="1" applyAlignment="1" applyProtection="1">
      <alignment vertical="center"/>
      <protection hidden="1"/>
    </xf>
    <xf numFmtId="0" fontId="6" fillId="3" borderId="0" xfId="0" applyFont="1" applyFill="1" applyBorder="1" applyAlignment="1" applyProtection="1">
      <alignment horizontal="center" vertical="center"/>
      <protection hidden="1"/>
    </xf>
    <xf numFmtId="0" fontId="13" fillId="3" borderId="27" xfId="0" applyFont="1" applyFill="1" applyBorder="1" applyAlignment="1" applyProtection="1">
      <alignment vertical="center"/>
      <protection hidden="1"/>
    </xf>
    <xf numFmtId="0" fontId="8" fillId="3" borderId="10"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center" vertical="center" wrapText="1"/>
      <protection hidden="1"/>
    </xf>
    <xf numFmtId="0" fontId="3" fillId="3" borderId="47" xfId="0" applyFont="1" applyFill="1" applyBorder="1" applyAlignment="1" applyProtection="1">
      <alignment vertical="center"/>
      <protection hidden="1"/>
    </xf>
    <xf numFmtId="0" fontId="3" fillId="3" borderId="41" xfId="0" applyFont="1" applyFill="1" applyBorder="1" applyAlignment="1" applyProtection="1">
      <alignment horizontal="left" vertical="center"/>
      <protection hidden="1"/>
    </xf>
    <xf numFmtId="0" fontId="3" fillId="3" borderId="36" xfId="0" applyFont="1" applyFill="1" applyBorder="1" applyAlignment="1" applyProtection="1">
      <alignment horizontal="left" vertical="center"/>
      <protection hidden="1"/>
    </xf>
    <xf numFmtId="0" fontId="3" fillId="3" borderId="16" xfId="0" applyFont="1" applyFill="1" applyBorder="1" applyAlignment="1" applyProtection="1">
      <alignment vertical="center" wrapText="1"/>
      <protection hidden="1"/>
    </xf>
    <xf numFmtId="0" fontId="3" fillId="3" borderId="0" xfId="0" applyFont="1" applyFill="1" applyBorder="1" applyAlignment="1" applyProtection="1">
      <alignment vertical="center" wrapText="1"/>
      <protection hidden="1"/>
    </xf>
    <xf numFmtId="0" fontId="8" fillId="3" borderId="0" xfId="0" applyFont="1" applyFill="1" applyBorder="1" applyAlignment="1" applyProtection="1">
      <alignment vertical="center"/>
      <protection hidden="1"/>
    </xf>
    <xf numFmtId="1" fontId="3" fillId="3" borderId="0" xfId="0" applyNumberFormat="1"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3" fillId="9" borderId="0" xfId="0" applyFont="1" applyFill="1">
      <alignment vertical="center"/>
    </xf>
    <xf numFmtId="0" fontId="11" fillId="0" borderId="1" xfId="1" applyFont="1" applyBorder="1" applyAlignment="1">
      <alignment horizontal="center" vertical="center"/>
    </xf>
    <xf numFmtId="40" fontId="19" fillId="0" borderId="1" xfId="2" applyNumberFormat="1" applyFont="1" applyBorder="1">
      <alignment vertical="center"/>
    </xf>
    <xf numFmtId="0" fontId="24" fillId="0" borderId="0" xfId="1"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horizontal="left" vertical="center"/>
    </xf>
    <xf numFmtId="0" fontId="3" fillId="8" borderId="33" xfId="0" applyFont="1" applyFill="1" applyBorder="1" applyAlignment="1" applyProtection="1">
      <alignment horizontal="center" vertical="center"/>
      <protection hidden="1"/>
    </xf>
    <xf numFmtId="0" fontId="3" fillId="8" borderId="1" xfId="0" applyFont="1" applyFill="1" applyBorder="1" applyAlignment="1" applyProtection="1">
      <alignment horizontal="center" vertical="center"/>
      <protection hidden="1"/>
    </xf>
    <xf numFmtId="0" fontId="23" fillId="3" borderId="0" xfId="0" applyFont="1" applyFill="1" applyBorder="1" applyAlignment="1">
      <alignment horizontal="left" vertical="center"/>
    </xf>
    <xf numFmtId="0" fontId="3" fillId="3" borderId="34" xfId="0" applyFont="1" applyFill="1" applyBorder="1" applyAlignment="1" applyProtection="1">
      <alignment horizontal="center" vertical="center"/>
      <protection hidden="1"/>
    </xf>
    <xf numFmtId="0" fontId="3" fillId="3" borderId="27" xfId="0" applyFont="1" applyFill="1" applyBorder="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3" fillId="3" borderId="35" xfId="0" applyFont="1" applyFill="1" applyBorder="1" applyAlignment="1" applyProtection="1">
      <alignment horizontal="center" vertical="center"/>
      <protection hidden="1"/>
    </xf>
    <xf numFmtId="0" fontId="3" fillId="3" borderId="36" xfId="0" applyFont="1" applyFill="1" applyBorder="1" applyAlignment="1" applyProtection="1">
      <alignment horizontal="center" vertical="center"/>
      <protection hidden="1"/>
    </xf>
    <xf numFmtId="0" fontId="3" fillId="3" borderId="25"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12" fillId="3" borderId="34" xfId="0" applyFont="1" applyFill="1" applyBorder="1" applyAlignment="1" applyProtection="1">
      <alignment horizontal="center" vertical="center"/>
      <protection hidden="1"/>
    </xf>
    <xf numFmtId="0" fontId="12" fillId="3" borderId="27" xfId="0" applyFont="1" applyFill="1" applyBorder="1" applyAlignment="1" applyProtection="1">
      <alignment horizontal="center" vertical="center"/>
      <protection hidden="1"/>
    </xf>
    <xf numFmtId="0" fontId="12" fillId="3" borderId="35" xfId="0" applyFont="1" applyFill="1" applyBorder="1" applyAlignment="1" applyProtection="1">
      <alignment horizontal="center" vertical="center"/>
      <protection hidden="1"/>
    </xf>
    <xf numFmtId="0" fontId="12" fillId="3" borderId="36" xfId="0" applyFont="1" applyFill="1" applyBorder="1" applyAlignment="1" applyProtection="1">
      <alignment horizontal="center" vertical="center"/>
      <protection hidden="1"/>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10" fontId="4" fillId="7" borderId="21" xfId="0" applyNumberFormat="1" applyFont="1" applyFill="1" applyBorder="1" applyAlignment="1" applyProtection="1">
      <alignment horizontal="right" vertical="center"/>
      <protection hidden="1"/>
    </xf>
    <xf numFmtId="2" fontId="4" fillId="3" borderId="35" xfId="0" applyNumberFormat="1" applyFont="1" applyFill="1" applyBorder="1" applyAlignment="1" applyProtection="1">
      <alignment vertical="center"/>
      <protection hidden="1"/>
    </xf>
    <xf numFmtId="2" fontId="4" fillId="3" borderId="36" xfId="0" applyNumberFormat="1" applyFont="1" applyFill="1" applyBorder="1" applyAlignment="1" applyProtection="1">
      <alignment vertical="center"/>
      <protection hidden="1"/>
    </xf>
    <xf numFmtId="2" fontId="4" fillId="3" borderId="25" xfId="0" applyNumberFormat="1" applyFont="1" applyFill="1" applyBorder="1" applyAlignment="1" applyProtection="1">
      <alignment vertical="center"/>
      <protection hidden="1"/>
    </xf>
    <xf numFmtId="0" fontId="4" fillId="3" borderId="34" xfId="0" applyFont="1" applyFill="1" applyBorder="1" applyAlignment="1" applyProtection="1">
      <alignment vertical="center"/>
      <protection hidden="1"/>
    </xf>
    <xf numFmtId="0" fontId="4" fillId="3" borderId="27" xfId="0" applyFont="1" applyFill="1" applyBorder="1" applyAlignment="1" applyProtection="1">
      <alignment vertical="center"/>
      <protection hidden="1"/>
    </xf>
    <xf numFmtId="0" fontId="4" fillId="3" borderId="24" xfId="0" applyFont="1" applyFill="1" applyBorder="1" applyAlignment="1" applyProtection="1">
      <alignment vertical="center"/>
      <protection hidden="1"/>
    </xf>
    <xf numFmtId="0" fontId="7" fillId="5" borderId="2"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10" fillId="3" borderId="2" xfId="0" applyFont="1" applyFill="1" applyBorder="1" applyAlignment="1" applyProtection="1">
      <alignment horizontal="center" vertical="center"/>
      <protection hidden="1"/>
    </xf>
    <xf numFmtId="0" fontId="10" fillId="3" borderId="3"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protection hidden="1"/>
    </xf>
    <xf numFmtId="0" fontId="5" fillId="2" borderId="26" xfId="0" applyFont="1" applyFill="1" applyBorder="1" applyAlignment="1" applyProtection="1">
      <alignment horizontal="left" vertical="center" wrapText="1"/>
      <protection hidden="1"/>
    </xf>
    <xf numFmtId="0" fontId="5" fillId="2" borderId="27" xfId="0" applyFont="1" applyFill="1" applyBorder="1" applyAlignment="1" applyProtection="1">
      <alignment horizontal="left" vertical="center" wrapText="1"/>
      <protection hidden="1"/>
    </xf>
    <xf numFmtId="0" fontId="5" fillId="2" borderId="28" xfId="0" applyFont="1" applyFill="1" applyBorder="1" applyAlignment="1" applyProtection="1">
      <alignment horizontal="left" vertical="center" wrapText="1"/>
      <protection hidden="1"/>
    </xf>
    <xf numFmtId="0" fontId="5" fillId="2" borderId="29" xfId="0" applyFont="1" applyFill="1" applyBorder="1" applyAlignment="1" applyProtection="1">
      <alignment horizontal="left" vertical="center" wrapText="1"/>
      <protection hidden="1"/>
    </xf>
    <xf numFmtId="0" fontId="5" fillId="2" borderId="30" xfId="0" applyFont="1" applyFill="1" applyBorder="1" applyAlignment="1" applyProtection="1">
      <alignment horizontal="left" vertical="center" wrapText="1"/>
      <protection hidden="1"/>
    </xf>
    <xf numFmtId="0" fontId="5" fillId="2" borderId="31" xfId="0" applyFont="1" applyFill="1" applyBorder="1" applyAlignment="1" applyProtection="1">
      <alignment horizontal="left" vertical="center" wrapText="1"/>
      <protection hidden="1"/>
    </xf>
    <xf numFmtId="0" fontId="3" fillId="9" borderId="1" xfId="0" applyFont="1" applyFill="1" applyBorder="1" applyAlignment="1" applyProtection="1">
      <alignment horizontal="center" vertical="center"/>
      <protection hidden="1"/>
    </xf>
    <xf numFmtId="0" fontId="3" fillId="9" borderId="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0" xfId="0" applyFont="1" applyFill="1" applyBorder="1" applyAlignment="1" applyProtection="1">
      <alignment horizontal="center" vertical="center"/>
      <protection hidden="1"/>
    </xf>
    <xf numFmtId="0" fontId="10" fillId="3" borderId="37" xfId="0" applyFont="1" applyFill="1" applyBorder="1" applyAlignment="1" applyProtection="1">
      <alignment horizontal="left" vertical="center" wrapText="1"/>
      <protection hidden="1"/>
    </xf>
    <xf numFmtId="0" fontId="10" fillId="3" borderId="27" xfId="0" applyFont="1" applyFill="1" applyBorder="1" applyAlignment="1" applyProtection="1">
      <alignment horizontal="left" vertical="center" wrapText="1"/>
      <protection hidden="1"/>
    </xf>
    <xf numFmtId="0" fontId="10" fillId="3" borderId="8" xfId="0" applyFont="1" applyFill="1" applyBorder="1" applyAlignment="1" applyProtection="1">
      <alignment horizontal="left" vertical="center" wrapText="1"/>
      <protection hidden="1"/>
    </xf>
    <xf numFmtId="0" fontId="10" fillId="3" borderId="0"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right" vertical="center"/>
      <protection locked="0" hidden="1"/>
    </xf>
    <xf numFmtId="0" fontId="3" fillId="9" borderId="33" xfId="0" applyFont="1" applyFill="1" applyBorder="1" applyAlignment="1" applyProtection="1">
      <alignment horizontal="center" vertical="center"/>
      <protection hidden="1"/>
    </xf>
    <xf numFmtId="0" fontId="3" fillId="8" borderId="32" xfId="0" applyFont="1" applyFill="1" applyBorder="1" applyAlignment="1" applyProtection="1">
      <alignment horizontal="center" vertical="center"/>
      <protection hidden="1"/>
    </xf>
    <xf numFmtId="0" fontId="3" fillId="8" borderId="2" xfId="0" applyFont="1" applyFill="1" applyBorder="1" applyAlignment="1" applyProtection="1">
      <alignment horizontal="center" vertical="center"/>
      <protection hidden="1"/>
    </xf>
    <xf numFmtId="0" fontId="3" fillId="3" borderId="1" xfId="0" applyFont="1" applyFill="1" applyBorder="1" applyAlignment="1" applyProtection="1">
      <alignment horizontal="left" vertical="center" shrinkToFit="1"/>
      <protection locked="0" hidden="1"/>
    </xf>
    <xf numFmtId="0" fontId="3" fillId="9" borderId="32" xfId="0" applyFont="1" applyFill="1" applyBorder="1" applyAlignment="1" applyProtection="1">
      <alignment horizontal="center" vertical="center"/>
      <protection hidden="1"/>
    </xf>
    <xf numFmtId="0" fontId="3" fillId="0" borderId="1" xfId="0" applyFont="1" applyBorder="1" applyAlignment="1">
      <alignment horizontal="center" vertical="center"/>
    </xf>
    <xf numFmtId="0" fontId="3" fillId="3" borderId="2" xfId="0" applyFont="1" applyFill="1" applyBorder="1" applyAlignment="1" applyProtection="1">
      <alignment horizontal="left" vertical="center" shrinkToFit="1"/>
      <protection hidden="1"/>
    </xf>
    <xf numFmtId="0" fontId="3" fillId="3" borderId="3" xfId="0" applyFont="1" applyFill="1" applyBorder="1" applyAlignment="1" applyProtection="1">
      <alignment horizontal="left" vertical="center" shrinkToFit="1"/>
      <protection hidden="1"/>
    </xf>
    <xf numFmtId="0" fontId="3" fillId="3" borderId="4" xfId="0" applyFont="1" applyFill="1" applyBorder="1" applyAlignment="1" applyProtection="1">
      <alignment horizontal="left" vertical="center" shrinkToFit="1"/>
      <protection hidden="1"/>
    </xf>
    <xf numFmtId="0" fontId="3" fillId="3" borderId="2" xfId="0" applyFont="1" applyFill="1" applyBorder="1" applyAlignment="1" applyProtection="1">
      <alignment horizontal="left" vertical="center" shrinkToFit="1"/>
      <protection locked="0" hidden="1"/>
    </xf>
    <xf numFmtId="0" fontId="3" fillId="3" borderId="3" xfId="0" applyFont="1" applyFill="1" applyBorder="1" applyAlignment="1" applyProtection="1">
      <alignment horizontal="left" vertical="center" shrinkToFit="1"/>
      <protection locked="0" hidden="1"/>
    </xf>
    <xf numFmtId="0" fontId="3" fillId="3" borderId="4" xfId="0" applyFont="1" applyFill="1" applyBorder="1" applyAlignment="1" applyProtection="1">
      <alignment horizontal="left" vertical="center" shrinkToFit="1"/>
      <protection locked="0" hidden="1"/>
    </xf>
    <xf numFmtId="0" fontId="3" fillId="3" borderId="1" xfId="0" applyFont="1" applyFill="1" applyBorder="1" applyAlignment="1" applyProtection="1">
      <alignment horizontal="right" vertical="center"/>
      <protection hidden="1"/>
    </xf>
    <xf numFmtId="0" fontId="11" fillId="3" borderId="1" xfId="0" applyFont="1" applyFill="1" applyBorder="1" applyAlignment="1" applyProtection="1">
      <alignment horizontal="center" vertical="center" wrapText="1"/>
      <protection hidden="1"/>
    </xf>
    <xf numFmtId="0" fontId="3" fillId="3" borderId="36" xfId="0" applyFont="1" applyFill="1" applyBorder="1" applyAlignment="1">
      <alignment horizontal="center" vertical="center"/>
    </xf>
    <xf numFmtId="10" fontId="4" fillId="7" borderId="22" xfId="0" applyNumberFormat="1" applyFont="1" applyFill="1" applyBorder="1" applyAlignment="1" applyProtection="1">
      <alignment horizontal="right" vertical="center"/>
      <protection hidden="1"/>
    </xf>
    <xf numFmtId="2" fontId="4" fillId="3" borderId="34" xfId="0" applyNumberFormat="1" applyFont="1" applyFill="1" applyBorder="1" applyAlignment="1" applyProtection="1">
      <alignment vertical="center"/>
      <protection hidden="1"/>
    </xf>
    <xf numFmtId="2" fontId="4" fillId="3" borderId="27" xfId="0" applyNumberFormat="1" applyFont="1" applyFill="1" applyBorder="1" applyAlignment="1" applyProtection="1">
      <alignment vertical="center"/>
      <protection hidden="1"/>
    </xf>
    <xf numFmtId="2" fontId="4" fillId="3" borderId="24" xfId="0" applyNumberFormat="1" applyFont="1" applyFill="1" applyBorder="1" applyAlignment="1" applyProtection="1">
      <alignment vertical="center"/>
      <protection hidden="1"/>
    </xf>
    <xf numFmtId="0" fontId="4" fillId="3" borderId="35" xfId="0" applyFont="1" applyFill="1" applyBorder="1" applyAlignment="1" applyProtection="1">
      <alignment vertical="center"/>
      <protection hidden="1"/>
    </xf>
    <xf numFmtId="0" fontId="4" fillId="3" borderId="36" xfId="0" applyFont="1" applyFill="1" applyBorder="1" applyAlignment="1" applyProtection="1">
      <alignment vertical="center"/>
      <protection hidden="1"/>
    </xf>
    <xf numFmtId="0" fontId="4" fillId="3" borderId="25" xfId="0" applyFont="1" applyFill="1" applyBorder="1" applyAlignment="1" applyProtection="1">
      <alignment vertical="center"/>
      <protection hidden="1"/>
    </xf>
    <xf numFmtId="0" fontId="10" fillId="3" borderId="38" xfId="0" applyFont="1" applyFill="1" applyBorder="1" applyAlignment="1" applyProtection="1">
      <alignment horizontal="left" vertical="center" wrapText="1"/>
      <protection hidden="1"/>
    </xf>
    <xf numFmtId="0" fontId="10" fillId="3" borderId="27" xfId="0" applyFont="1" applyFill="1" applyBorder="1" applyAlignment="1" applyProtection="1">
      <alignment horizontal="left" vertical="center"/>
      <protection hidden="1"/>
    </xf>
    <xf numFmtId="0" fontId="10" fillId="3" borderId="16" xfId="0" applyFont="1" applyFill="1" applyBorder="1" applyAlignment="1" applyProtection="1">
      <alignment horizontal="left" vertical="center"/>
      <protection hidden="1"/>
    </xf>
    <xf numFmtId="0" fontId="10" fillId="3" borderId="0" xfId="0" applyFont="1" applyFill="1" applyBorder="1" applyAlignment="1" applyProtection="1">
      <alignment horizontal="left" vertical="center"/>
      <protection hidden="1"/>
    </xf>
    <xf numFmtId="0" fontId="3" fillId="3" borderId="0" xfId="0" applyFont="1" applyFill="1" applyBorder="1" applyAlignment="1">
      <alignment horizontal="left" vertical="center" wrapText="1"/>
    </xf>
    <xf numFmtId="0" fontId="3" fillId="3" borderId="23" xfId="0" applyFont="1" applyFill="1" applyBorder="1" applyAlignment="1" applyProtection="1">
      <alignment horizontal="center" vertical="center"/>
      <protection hidden="1"/>
    </xf>
    <xf numFmtId="10" fontId="3" fillId="7" borderId="24" xfId="0" applyNumberFormat="1" applyFont="1" applyFill="1" applyBorder="1" applyAlignment="1" applyProtection="1">
      <alignment horizontal="center" vertical="center"/>
      <protection hidden="1"/>
    </xf>
    <xf numFmtId="10" fontId="3" fillId="7" borderId="25" xfId="0" applyNumberFormat="1" applyFont="1" applyFill="1" applyBorder="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hidden="1"/>
    </xf>
    <xf numFmtId="2" fontId="4" fillId="3" borderId="34" xfId="0" applyNumberFormat="1" applyFont="1" applyFill="1" applyBorder="1" applyAlignment="1" applyProtection="1">
      <alignment horizontal="center" vertical="center"/>
      <protection hidden="1"/>
    </xf>
    <xf numFmtId="0" fontId="4" fillId="3" borderId="27" xfId="0" applyFont="1" applyFill="1" applyBorder="1" applyAlignment="1" applyProtection="1">
      <alignment horizontal="center" vertical="center"/>
      <protection hidden="1"/>
    </xf>
    <xf numFmtId="0" fontId="4" fillId="3" borderId="24" xfId="0" applyFont="1" applyFill="1" applyBorder="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4" fillId="3" borderId="36" xfId="0" applyFont="1" applyFill="1" applyBorder="1" applyAlignment="1" applyProtection="1">
      <alignment horizontal="center" vertical="center"/>
      <protection hidden="1"/>
    </xf>
    <xf numFmtId="0" fontId="4" fillId="3" borderId="25" xfId="0" applyFont="1" applyFill="1" applyBorder="1" applyAlignment="1" applyProtection="1">
      <alignment horizontal="center" vertical="center"/>
      <protection hidden="1"/>
    </xf>
    <xf numFmtId="0" fontId="3" fillId="3" borderId="1"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shrinkToFit="1"/>
      <protection locked="0" hidden="1"/>
    </xf>
    <xf numFmtId="0" fontId="3" fillId="3" borderId="1" xfId="0" applyFont="1" applyFill="1" applyBorder="1" applyAlignment="1" applyProtection="1">
      <alignment horizontal="right" vertical="center" shrinkToFit="1"/>
      <protection locked="0" hidden="1"/>
    </xf>
    <xf numFmtId="0" fontId="3" fillId="3" borderId="0" xfId="0" applyFont="1" applyFill="1" applyBorder="1" applyAlignment="1" applyProtection="1">
      <alignment horizontal="center" vertical="center" wrapText="1"/>
      <protection hidden="1"/>
    </xf>
    <xf numFmtId="0" fontId="3" fillId="9" borderId="33"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right" vertical="center" shrinkToFit="1"/>
      <protection locked="0" hidden="1"/>
    </xf>
    <xf numFmtId="0" fontId="3" fillId="3" borderId="4" xfId="0" applyFont="1" applyFill="1" applyBorder="1" applyAlignment="1" applyProtection="1">
      <alignment horizontal="right" vertical="center" shrinkToFit="1"/>
      <protection locked="0" hidden="1"/>
    </xf>
    <xf numFmtId="0" fontId="5" fillId="2" borderId="34" xfId="0" applyFont="1" applyFill="1" applyBorder="1" applyAlignment="1" applyProtection="1">
      <alignment horizontal="left" vertical="center" wrapText="1"/>
      <protection hidden="1"/>
    </xf>
    <xf numFmtId="0" fontId="5" fillId="2" borderId="24" xfId="0" applyFont="1" applyFill="1" applyBorder="1" applyAlignment="1" applyProtection="1">
      <alignment horizontal="left" vertical="center" wrapText="1"/>
      <protection hidden="1"/>
    </xf>
    <xf numFmtId="0" fontId="5" fillId="2" borderId="45" xfId="0" applyFont="1" applyFill="1" applyBorder="1" applyAlignment="1" applyProtection="1">
      <alignment horizontal="left" vertical="center" wrapText="1"/>
      <protection hidden="1"/>
    </xf>
    <xf numFmtId="0" fontId="5" fillId="2" borderId="46" xfId="0" applyFont="1" applyFill="1" applyBorder="1" applyAlignment="1" applyProtection="1">
      <alignment horizontal="left" vertical="center" wrapText="1"/>
      <protection hidden="1"/>
    </xf>
    <xf numFmtId="0" fontId="8" fillId="9" borderId="37" xfId="0" applyFont="1" applyFill="1" applyBorder="1" applyAlignment="1" applyProtection="1">
      <alignment horizontal="center" vertical="center" wrapText="1"/>
      <protection hidden="1"/>
    </xf>
    <xf numFmtId="0" fontId="8" fillId="9" borderId="27" xfId="0" applyFont="1" applyFill="1" applyBorder="1" applyAlignment="1" applyProtection="1">
      <alignment horizontal="center" vertical="center" wrapText="1"/>
      <protection hidden="1"/>
    </xf>
    <xf numFmtId="0" fontId="8" fillId="9" borderId="24" xfId="0" applyFont="1" applyFill="1" applyBorder="1" applyAlignment="1" applyProtection="1">
      <alignment horizontal="center" vertical="center" wrapText="1"/>
      <protection hidden="1"/>
    </xf>
    <xf numFmtId="0" fontId="8" fillId="9" borderId="8" xfId="0" applyFont="1" applyFill="1" applyBorder="1" applyAlignment="1" applyProtection="1">
      <alignment horizontal="center" vertical="center" wrapText="1"/>
      <protection hidden="1"/>
    </xf>
    <xf numFmtId="0" fontId="8" fillId="9" borderId="0" xfId="0" applyFont="1" applyFill="1" applyBorder="1" applyAlignment="1" applyProtection="1">
      <alignment horizontal="center" vertical="center" wrapText="1"/>
      <protection hidden="1"/>
    </xf>
    <xf numFmtId="0" fontId="8" fillId="9" borderId="42" xfId="0" applyFont="1" applyFill="1" applyBorder="1" applyAlignment="1" applyProtection="1">
      <alignment horizontal="center" vertical="center" wrapText="1"/>
      <protection hidden="1"/>
    </xf>
    <xf numFmtId="0" fontId="8" fillId="9" borderId="44"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25" xfId="0" applyFont="1" applyFill="1" applyBorder="1" applyAlignment="1" applyProtection="1">
      <alignment horizontal="center" vertical="center" wrapText="1"/>
      <protection hidden="1"/>
    </xf>
    <xf numFmtId="2" fontId="3" fillId="3" borderId="34" xfId="0" applyNumberFormat="1" applyFont="1" applyFill="1" applyBorder="1" applyAlignment="1" applyProtection="1">
      <alignment horizontal="left" vertical="center" shrinkToFit="1"/>
      <protection locked="0" hidden="1"/>
    </xf>
    <xf numFmtId="2" fontId="3" fillId="3" borderId="27" xfId="0" applyNumberFormat="1" applyFont="1" applyFill="1" applyBorder="1" applyAlignment="1" applyProtection="1">
      <alignment horizontal="left" vertical="center" shrinkToFit="1"/>
      <protection locked="0" hidden="1"/>
    </xf>
    <xf numFmtId="2" fontId="3" fillId="3" borderId="24" xfId="0" applyNumberFormat="1" applyFont="1" applyFill="1" applyBorder="1" applyAlignment="1" applyProtection="1">
      <alignment horizontal="left" vertical="center" shrinkToFit="1"/>
      <protection locked="0" hidden="1"/>
    </xf>
    <xf numFmtId="2" fontId="3" fillId="3" borderId="23" xfId="0" applyNumberFormat="1" applyFont="1" applyFill="1" applyBorder="1" applyAlignment="1" applyProtection="1">
      <alignment horizontal="left" vertical="center" shrinkToFit="1"/>
      <protection locked="0" hidden="1"/>
    </xf>
    <xf numFmtId="2" fontId="3" fillId="3" borderId="0" xfId="0" applyNumberFormat="1" applyFont="1" applyFill="1" applyBorder="1" applyAlignment="1" applyProtection="1">
      <alignment horizontal="left" vertical="center" shrinkToFit="1"/>
      <protection locked="0" hidden="1"/>
    </xf>
    <xf numFmtId="2" fontId="3" fillId="3" borderId="42" xfId="0" applyNumberFormat="1" applyFont="1" applyFill="1" applyBorder="1" applyAlignment="1" applyProtection="1">
      <alignment horizontal="left" vertical="center" shrinkToFit="1"/>
      <protection locked="0" hidden="1"/>
    </xf>
    <xf numFmtId="2" fontId="3" fillId="3" borderId="35" xfId="0" applyNumberFormat="1" applyFont="1" applyFill="1" applyBorder="1" applyAlignment="1" applyProtection="1">
      <alignment horizontal="left" vertical="center" shrinkToFit="1"/>
      <protection locked="0" hidden="1"/>
    </xf>
    <xf numFmtId="2" fontId="3" fillId="3" borderId="36" xfId="0" applyNumberFormat="1" applyFont="1" applyFill="1" applyBorder="1" applyAlignment="1" applyProtection="1">
      <alignment horizontal="left" vertical="center" shrinkToFit="1"/>
      <protection locked="0" hidden="1"/>
    </xf>
    <xf numFmtId="2" fontId="3" fillId="3" borderId="25" xfId="0" applyNumberFormat="1" applyFont="1" applyFill="1" applyBorder="1" applyAlignment="1" applyProtection="1">
      <alignment horizontal="left" vertical="center" shrinkToFit="1"/>
      <protection locked="0" hidden="1"/>
    </xf>
    <xf numFmtId="2" fontId="3" fillId="3" borderId="1" xfId="0" applyNumberFormat="1" applyFont="1" applyFill="1" applyBorder="1" applyAlignment="1" applyProtection="1">
      <alignment horizontal="center" vertical="center" shrinkToFit="1"/>
      <protection locked="0" hidden="1"/>
    </xf>
    <xf numFmtId="2" fontId="3" fillId="3" borderId="23" xfId="0" applyNumberFormat="1" applyFont="1" applyFill="1" applyBorder="1" applyAlignment="1" applyProtection="1">
      <alignment horizontal="center" vertical="center" shrinkToFit="1"/>
      <protection locked="0" hidden="1"/>
    </xf>
    <xf numFmtId="2" fontId="3" fillId="3" borderId="0" xfId="0" applyNumberFormat="1" applyFont="1" applyFill="1" applyBorder="1" applyAlignment="1" applyProtection="1">
      <alignment horizontal="center" vertical="center" shrinkToFit="1"/>
      <protection locked="0" hidden="1"/>
    </xf>
    <xf numFmtId="2" fontId="3" fillId="3" borderId="42" xfId="0" applyNumberFormat="1" applyFont="1" applyFill="1" applyBorder="1" applyAlignment="1" applyProtection="1">
      <alignment horizontal="center" vertical="center" shrinkToFit="1"/>
      <protection locked="0" hidden="1"/>
    </xf>
    <xf numFmtId="2" fontId="3" fillId="3" borderId="35" xfId="0" applyNumberFormat="1" applyFont="1" applyFill="1" applyBorder="1" applyAlignment="1" applyProtection="1">
      <alignment horizontal="center" vertical="center" shrinkToFit="1"/>
      <protection locked="0" hidden="1"/>
    </xf>
    <xf numFmtId="2" fontId="3" fillId="3" borderId="36" xfId="0" applyNumberFormat="1" applyFont="1" applyFill="1" applyBorder="1" applyAlignment="1" applyProtection="1">
      <alignment horizontal="center" vertical="center" shrinkToFit="1"/>
      <protection locked="0" hidden="1"/>
    </xf>
    <xf numFmtId="2" fontId="3" fillId="3" borderId="25" xfId="0" applyNumberFormat="1" applyFont="1" applyFill="1" applyBorder="1" applyAlignment="1" applyProtection="1">
      <alignment horizontal="center" vertical="center" shrinkToFit="1"/>
      <protection locked="0" hidden="1"/>
    </xf>
    <xf numFmtId="0" fontId="8" fillId="9" borderId="38" xfId="0" applyFont="1" applyFill="1" applyBorder="1" applyAlignment="1" applyProtection="1">
      <alignment horizontal="center" vertical="center" wrapText="1"/>
      <protection hidden="1"/>
    </xf>
    <xf numFmtId="0" fontId="8" fillId="9" borderId="16" xfId="0" applyFont="1" applyFill="1" applyBorder="1" applyAlignment="1" applyProtection="1">
      <alignment horizontal="center" vertical="center" wrapText="1"/>
      <protection hidden="1"/>
    </xf>
    <xf numFmtId="0" fontId="8" fillId="9" borderId="1" xfId="0" applyFont="1" applyFill="1" applyBorder="1" applyAlignment="1" applyProtection="1">
      <alignment horizontal="center" vertical="center" wrapText="1"/>
      <protection hidden="1"/>
    </xf>
    <xf numFmtId="0" fontId="3" fillId="3" borderId="39" xfId="0" applyFont="1" applyFill="1" applyBorder="1" applyAlignment="1" applyProtection="1">
      <alignment horizontal="left" vertical="center"/>
      <protection hidden="1"/>
    </xf>
    <xf numFmtId="0" fontId="3" fillId="3" borderId="40" xfId="0" applyFont="1" applyFill="1" applyBorder="1" applyAlignment="1" applyProtection="1">
      <alignment horizontal="left" vertical="center"/>
      <protection hidden="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2" fontId="4" fillId="3" borderId="27" xfId="0" applyNumberFormat="1" applyFont="1" applyFill="1" applyBorder="1" applyAlignment="1" applyProtection="1">
      <alignment horizontal="center" vertical="center"/>
      <protection hidden="1"/>
    </xf>
    <xf numFmtId="2" fontId="4" fillId="3" borderId="24" xfId="0" applyNumberFormat="1" applyFont="1" applyFill="1" applyBorder="1" applyAlignment="1" applyProtection="1">
      <alignment horizontal="center" vertical="center"/>
      <protection hidden="1"/>
    </xf>
    <xf numFmtId="2" fontId="4" fillId="3" borderId="35" xfId="0" applyNumberFormat="1" applyFont="1" applyFill="1" applyBorder="1" applyAlignment="1" applyProtection="1">
      <alignment horizontal="center" vertical="center"/>
      <protection hidden="1"/>
    </xf>
    <xf numFmtId="2" fontId="4" fillId="3" borderId="36" xfId="0" applyNumberFormat="1" applyFont="1" applyFill="1" applyBorder="1" applyAlignment="1" applyProtection="1">
      <alignment horizontal="center" vertical="center"/>
      <protection hidden="1"/>
    </xf>
    <xf numFmtId="2" fontId="4" fillId="3" borderId="25" xfId="0" applyNumberFormat="1" applyFont="1" applyFill="1" applyBorder="1" applyAlignment="1" applyProtection="1">
      <alignment horizontal="center" vertical="center"/>
      <protection hidden="1"/>
    </xf>
    <xf numFmtId="10" fontId="4" fillId="7" borderId="34" xfId="0" applyNumberFormat="1" applyFont="1" applyFill="1" applyBorder="1" applyAlignment="1" applyProtection="1">
      <alignment horizontal="right" vertical="center"/>
      <protection hidden="1"/>
    </xf>
    <xf numFmtId="10" fontId="4" fillId="7" borderId="27" xfId="0" applyNumberFormat="1" applyFont="1" applyFill="1" applyBorder="1" applyAlignment="1" applyProtection="1">
      <alignment horizontal="right" vertical="center"/>
      <protection hidden="1"/>
    </xf>
    <xf numFmtId="10" fontId="4" fillId="7" borderId="35" xfId="0" applyNumberFormat="1" applyFont="1" applyFill="1" applyBorder="1" applyAlignment="1" applyProtection="1">
      <alignment horizontal="right" vertical="center"/>
      <protection hidden="1"/>
    </xf>
    <xf numFmtId="10" fontId="4" fillId="7" borderId="36" xfId="0" applyNumberFormat="1" applyFont="1" applyFill="1" applyBorder="1" applyAlignment="1" applyProtection="1">
      <alignment horizontal="right" vertical="center"/>
      <protection hidden="1"/>
    </xf>
    <xf numFmtId="0" fontId="11" fillId="0" borderId="0" xfId="1" applyFont="1" applyBorder="1" applyAlignment="1">
      <alignment horizontal="left" vertical="center" shrinkToFit="1"/>
    </xf>
    <xf numFmtId="0" fontId="11" fillId="0" borderId="1" xfId="1" applyFont="1" applyBorder="1" applyAlignment="1">
      <alignment horizontal="center" vertical="center"/>
    </xf>
    <xf numFmtId="0" fontId="19" fillId="3" borderId="1" xfId="1" applyFont="1" applyFill="1" applyBorder="1" applyAlignment="1">
      <alignment horizontal="center" vertical="center"/>
    </xf>
    <xf numFmtId="0" fontId="11" fillId="3" borderId="1" xfId="1"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
    <cellStyle name="桁区切り 2" xfId="2"/>
    <cellStyle name="桁区切り 2 2" xfId="3"/>
    <cellStyle name="標準" xfId="0" builtinId="0"/>
    <cellStyle name="標準 2" xfId="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0"/>
      </font>
    </dxf>
    <dxf>
      <font>
        <color theme="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B1:BI86"/>
  <sheetViews>
    <sheetView showZeros="0" view="pageBreakPreview" zoomScaleNormal="100" zoomScaleSheetLayoutView="100" workbookViewId="0">
      <selection activeCell="AN19" sqref="AN19"/>
    </sheetView>
  </sheetViews>
  <sheetFormatPr defaultRowHeight="13.2" x14ac:dyDescent="0.45"/>
  <cols>
    <col min="1" max="27" width="3.09765625" style="3" customWidth="1"/>
    <col min="28" max="39" width="3.8984375" style="3" customWidth="1"/>
    <col min="40" max="40" width="7.09765625" style="3" customWidth="1"/>
    <col min="41" max="118" width="3.09765625" style="3" customWidth="1"/>
    <col min="119" max="263" width="9" style="3"/>
    <col min="264" max="264" width="2.19921875" style="3" customWidth="1"/>
    <col min="265" max="266" width="9.69921875" style="3" customWidth="1"/>
    <col min="267" max="268" width="10.5" style="3" bestFit="1" customWidth="1"/>
    <col min="269" max="269" width="12.3984375" style="3" customWidth="1"/>
    <col min="270" max="270" width="9" style="3"/>
    <col min="271" max="271" width="12.3984375" style="3" customWidth="1"/>
    <col min="272" max="272" width="9" style="3"/>
    <col min="273" max="273" width="12.19921875" style="3" customWidth="1"/>
    <col min="274" max="275" width="9" style="3"/>
    <col min="276" max="276" width="12.09765625" style="3" customWidth="1"/>
    <col min="277" max="277" width="1.8984375" style="3" customWidth="1"/>
    <col min="278" max="519" width="9" style="3"/>
    <col min="520" max="520" width="2.19921875" style="3" customWidth="1"/>
    <col min="521" max="522" width="9.69921875" style="3" customWidth="1"/>
    <col min="523" max="524" width="10.5" style="3" bestFit="1" customWidth="1"/>
    <col min="525" max="525" width="12.3984375" style="3" customWidth="1"/>
    <col min="526" max="526" width="9" style="3"/>
    <col min="527" max="527" width="12.3984375" style="3" customWidth="1"/>
    <col min="528" max="528" width="9" style="3"/>
    <col min="529" max="529" width="12.19921875" style="3" customWidth="1"/>
    <col min="530" max="531" width="9" style="3"/>
    <col min="532" max="532" width="12.09765625" style="3" customWidth="1"/>
    <col min="533" max="533" width="1.8984375" style="3" customWidth="1"/>
    <col min="534" max="775" width="9" style="3"/>
    <col min="776" max="776" width="2.19921875" style="3" customWidth="1"/>
    <col min="777" max="778" width="9.69921875" style="3" customWidth="1"/>
    <col min="779" max="780" width="10.5" style="3" bestFit="1" customWidth="1"/>
    <col min="781" max="781" width="12.3984375" style="3" customWidth="1"/>
    <col min="782" max="782" width="9" style="3"/>
    <col min="783" max="783" width="12.3984375" style="3" customWidth="1"/>
    <col min="784" max="784" width="9" style="3"/>
    <col min="785" max="785" width="12.19921875" style="3" customWidth="1"/>
    <col min="786" max="787" width="9" style="3"/>
    <col min="788" max="788" width="12.09765625" style="3" customWidth="1"/>
    <col min="789" max="789" width="1.8984375" style="3" customWidth="1"/>
    <col min="790" max="1031" width="9" style="3"/>
    <col min="1032" max="1032" width="2.19921875" style="3" customWidth="1"/>
    <col min="1033" max="1034" width="9.69921875" style="3" customWidth="1"/>
    <col min="1035" max="1036" width="10.5" style="3" bestFit="1" customWidth="1"/>
    <col min="1037" max="1037" width="12.3984375" style="3" customWidth="1"/>
    <col min="1038" max="1038" width="9" style="3"/>
    <col min="1039" max="1039" width="12.3984375" style="3" customWidth="1"/>
    <col min="1040" max="1040" width="9" style="3"/>
    <col min="1041" max="1041" width="12.19921875" style="3" customWidth="1"/>
    <col min="1042" max="1043" width="9" style="3"/>
    <col min="1044" max="1044" width="12.09765625" style="3" customWidth="1"/>
    <col min="1045" max="1045" width="1.8984375" style="3" customWidth="1"/>
    <col min="1046" max="1287" width="9" style="3"/>
    <col min="1288" max="1288" width="2.19921875" style="3" customWidth="1"/>
    <col min="1289" max="1290" width="9.69921875" style="3" customWidth="1"/>
    <col min="1291" max="1292" width="10.5" style="3" bestFit="1" customWidth="1"/>
    <col min="1293" max="1293" width="12.3984375" style="3" customWidth="1"/>
    <col min="1294" max="1294" width="9" style="3"/>
    <col min="1295" max="1295" width="12.3984375" style="3" customWidth="1"/>
    <col min="1296" max="1296" width="9" style="3"/>
    <col min="1297" max="1297" width="12.19921875" style="3" customWidth="1"/>
    <col min="1298" max="1299" width="9" style="3"/>
    <col min="1300" max="1300" width="12.09765625" style="3" customWidth="1"/>
    <col min="1301" max="1301" width="1.8984375" style="3" customWidth="1"/>
    <col min="1302" max="1543" width="9" style="3"/>
    <col min="1544" max="1544" width="2.19921875" style="3" customWidth="1"/>
    <col min="1545" max="1546" width="9.69921875" style="3" customWidth="1"/>
    <col min="1547" max="1548" width="10.5" style="3" bestFit="1" customWidth="1"/>
    <col min="1549" max="1549" width="12.3984375" style="3" customWidth="1"/>
    <col min="1550" max="1550" width="9" style="3"/>
    <col min="1551" max="1551" width="12.3984375" style="3" customWidth="1"/>
    <col min="1552" max="1552" width="9" style="3"/>
    <col min="1553" max="1553" width="12.19921875" style="3" customWidth="1"/>
    <col min="1554" max="1555" width="9" style="3"/>
    <col min="1556" max="1556" width="12.09765625" style="3" customWidth="1"/>
    <col min="1557" max="1557" width="1.8984375" style="3" customWidth="1"/>
    <col min="1558" max="1799" width="9" style="3"/>
    <col min="1800" max="1800" width="2.19921875" style="3" customWidth="1"/>
    <col min="1801" max="1802" width="9.69921875" style="3" customWidth="1"/>
    <col min="1803" max="1804" width="10.5" style="3" bestFit="1" customWidth="1"/>
    <col min="1805" max="1805" width="12.3984375" style="3" customWidth="1"/>
    <col min="1806" max="1806" width="9" style="3"/>
    <col min="1807" max="1807" width="12.3984375" style="3" customWidth="1"/>
    <col min="1808" max="1808" width="9" style="3"/>
    <col min="1809" max="1809" width="12.19921875" style="3" customWidth="1"/>
    <col min="1810" max="1811" width="9" style="3"/>
    <col min="1812" max="1812" width="12.09765625" style="3" customWidth="1"/>
    <col min="1813" max="1813" width="1.8984375" style="3" customWidth="1"/>
    <col min="1814" max="2055" width="9" style="3"/>
    <col min="2056" max="2056" width="2.19921875" style="3" customWidth="1"/>
    <col min="2057" max="2058" width="9.69921875" style="3" customWidth="1"/>
    <col min="2059" max="2060" width="10.5" style="3" bestFit="1" customWidth="1"/>
    <col min="2061" max="2061" width="12.3984375" style="3" customWidth="1"/>
    <col min="2062" max="2062" width="9" style="3"/>
    <col min="2063" max="2063" width="12.3984375" style="3" customWidth="1"/>
    <col min="2064" max="2064" width="9" style="3"/>
    <col min="2065" max="2065" width="12.19921875" style="3" customWidth="1"/>
    <col min="2066" max="2067" width="9" style="3"/>
    <col min="2068" max="2068" width="12.09765625" style="3" customWidth="1"/>
    <col min="2069" max="2069" width="1.8984375" style="3" customWidth="1"/>
    <col min="2070" max="2311" width="9" style="3"/>
    <col min="2312" max="2312" width="2.19921875" style="3" customWidth="1"/>
    <col min="2313" max="2314" width="9.69921875" style="3" customWidth="1"/>
    <col min="2315" max="2316" width="10.5" style="3" bestFit="1" customWidth="1"/>
    <col min="2317" max="2317" width="12.3984375" style="3" customWidth="1"/>
    <col min="2318" max="2318" width="9" style="3"/>
    <col min="2319" max="2319" width="12.3984375" style="3" customWidth="1"/>
    <col min="2320" max="2320" width="9" style="3"/>
    <col min="2321" max="2321" width="12.19921875" style="3" customWidth="1"/>
    <col min="2322" max="2323" width="9" style="3"/>
    <col min="2324" max="2324" width="12.09765625" style="3" customWidth="1"/>
    <col min="2325" max="2325" width="1.8984375" style="3" customWidth="1"/>
    <col min="2326" max="2567" width="9" style="3"/>
    <col min="2568" max="2568" width="2.19921875" style="3" customWidth="1"/>
    <col min="2569" max="2570" width="9.69921875" style="3" customWidth="1"/>
    <col min="2571" max="2572" width="10.5" style="3" bestFit="1" customWidth="1"/>
    <col min="2573" max="2573" width="12.3984375" style="3" customWidth="1"/>
    <col min="2574" max="2574" width="9" style="3"/>
    <col min="2575" max="2575" width="12.3984375" style="3" customWidth="1"/>
    <col min="2576" max="2576" width="9" style="3"/>
    <col min="2577" max="2577" width="12.19921875" style="3" customWidth="1"/>
    <col min="2578" max="2579" width="9" style="3"/>
    <col min="2580" max="2580" width="12.09765625" style="3" customWidth="1"/>
    <col min="2581" max="2581" width="1.8984375" style="3" customWidth="1"/>
    <col min="2582" max="2823" width="9" style="3"/>
    <col min="2824" max="2824" width="2.19921875" style="3" customWidth="1"/>
    <col min="2825" max="2826" width="9.69921875" style="3" customWidth="1"/>
    <col min="2827" max="2828" width="10.5" style="3" bestFit="1" customWidth="1"/>
    <col min="2829" max="2829" width="12.3984375" style="3" customWidth="1"/>
    <col min="2830" max="2830" width="9" style="3"/>
    <col min="2831" max="2831" width="12.3984375" style="3" customWidth="1"/>
    <col min="2832" max="2832" width="9" style="3"/>
    <col min="2833" max="2833" width="12.19921875" style="3" customWidth="1"/>
    <col min="2834" max="2835" width="9" style="3"/>
    <col min="2836" max="2836" width="12.09765625" style="3" customWidth="1"/>
    <col min="2837" max="2837" width="1.8984375" style="3" customWidth="1"/>
    <col min="2838" max="3079" width="9" style="3"/>
    <col min="3080" max="3080" width="2.19921875" style="3" customWidth="1"/>
    <col min="3081" max="3082" width="9.69921875" style="3" customWidth="1"/>
    <col min="3083" max="3084" width="10.5" style="3" bestFit="1" customWidth="1"/>
    <col min="3085" max="3085" width="12.3984375" style="3" customWidth="1"/>
    <col min="3086" max="3086" width="9" style="3"/>
    <col min="3087" max="3087" width="12.3984375" style="3" customWidth="1"/>
    <col min="3088" max="3088" width="9" style="3"/>
    <col min="3089" max="3089" width="12.19921875" style="3" customWidth="1"/>
    <col min="3090" max="3091" width="9" style="3"/>
    <col min="3092" max="3092" width="12.09765625" style="3" customWidth="1"/>
    <col min="3093" max="3093" width="1.8984375" style="3" customWidth="1"/>
    <col min="3094" max="3335" width="9" style="3"/>
    <col min="3336" max="3336" width="2.19921875" style="3" customWidth="1"/>
    <col min="3337" max="3338" width="9.69921875" style="3" customWidth="1"/>
    <col min="3339" max="3340" width="10.5" style="3" bestFit="1" customWidth="1"/>
    <col min="3341" max="3341" width="12.3984375" style="3" customWidth="1"/>
    <col min="3342" max="3342" width="9" style="3"/>
    <col min="3343" max="3343" width="12.3984375" style="3" customWidth="1"/>
    <col min="3344" max="3344" width="9" style="3"/>
    <col min="3345" max="3345" width="12.19921875" style="3" customWidth="1"/>
    <col min="3346" max="3347" width="9" style="3"/>
    <col min="3348" max="3348" width="12.09765625" style="3" customWidth="1"/>
    <col min="3349" max="3349" width="1.8984375" style="3" customWidth="1"/>
    <col min="3350" max="3591" width="9" style="3"/>
    <col min="3592" max="3592" width="2.19921875" style="3" customWidth="1"/>
    <col min="3593" max="3594" width="9.69921875" style="3" customWidth="1"/>
    <col min="3595" max="3596" width="10.5" style="3" bestFit="1" customWidth="1"/>
    <col min="3597" max="3597" width="12.3984375" style="3" customWidth="1"/>
    <col min="3598" max="3598" width="9" style="3"/>
    <col min="3599" max="3599" width="12.3984375" style="3" customWidth="1"/>
    <col min="3600" max="3600" width="9" style="3"/>
    <col min="3601" max="3601" width="12.19921875" style="3" customWidth="1"/>
    <col min="3602" max="3603" width="9" style="3"/>
    <col min="3604" max="3604" width="12.09765625" style="3" customWidth="1"/>
    <col min="3605" max="3605" width="1.8984375" style="3" customWidth="1"/>
    <col min="3606" max="3847" width="9" style="3"/>
    <col min="3848" max="3848" width="2.19921875" style="3" customWidth="1"/>
    <col min="3849" max="3850" width="9.69921875" style="3" customWidth="1"/>
    <col min="3851" max="3852" width="10.5" style="3" bestFit="1" customWidth="1"/>
    <col min="3853" max="3853" width="12.3984375" style="3" customWidth="1"/>
    <col min="3854" max="3854" width="9" style="3"/>
    <col min="3855" max="3855" width="12.3984375" style="3" customWidth="1"/>
    <col min="3856" max="3856" width="9" style="3"/>
    <col min="3857" max="3857" width="12.19921875" style="3" customWidth="1"/>
    <col min="3858" max="3859" width="9" style="3"/>
    <col min="3860" max="3860" width="12.09765625" style="3" customWidth="1"/>
    <col min="3861" max="3861" width="1.8984375" style="3" customWidth="1"/>
    <col min="3862" max="4103" width="9" style="3"/>
    <col min="4104" max="4104" width="2.19921875" style="3" customWidth="1"/>
    <col min="4105" max="4106" width="9.69921875" style="3" customWidth="1"/>
    <col min="4107" max="4108" width="10.5" style="3" bestFit="1" customWidth="1"/>
    <col min="4109" max="4109" width="12.3984375" style="3" customWidth="1"/>
    <col min="4110" max="4110" width="9" style="3"/>
    <col min="4111" max="4111" width="12.3984375" style="3" customWidth="1"/>
    <col min="4112" max="4112" width="9" style="3"/>
    <col min="4113" max="4113" width="12.19921875" style="3" customWidth="1"/>
    <col min="4114" max="4115" width="9" style="3"/>
    <col min="4116" max="4116" width="12.09765625" style="3" customWidth="1"/>
    <col min="4117" max="4117" width="1.8984375" style="3" customWidth="1"/>
    <col min="4118" max="4359" width="9" style="3"/>
    <col min="4360" max="4360" width="2.19921875" style="3" customWidth="1"/>
    <col min="4361" max="4362" width="9.69921875" style="3" customWidth="1"/>
    <col min="4363" max="4364" width="10.5" style="3" bestFit="1" customWidth="1"/>
    <col min="4365" max="4365" width="12.3984375" style="3" customWidth="1"/>
    <col min="4366" max="4366" width="9" style="3"/>
    <col min="4367" max="4367" width="12.3984375" style="3" customWidth="1"/>
    <col min="4368" max="4368" width="9" style="3"/>
    <col min="4369" max="4369" width="12.19921875" style="3" customWidth="1"/>
    <col min="4370" max="4371" width="9" style="3"/>
    <col min="4372" max="4372" width="12.09765625" style="3" customWidth="1"/>
    <col min="4373" max="4373" width="1.8984375" style="3" customWidth="1"/>
    <col min="4374" max="4615" width="9" style="3"/>
    <col min="4616" max="4616" width="2.19921875" style="3" customWidth="1"/>
    <col min="4617" max="4618" width="9.69921875" style="3" customWidth="1"/>
    <col min="4619" max="4620" width="10.5" style="3" bestFit="1" customWidth="1"/>
    <col min="4621" max="4621" width="12.3984375" style="3" customWidth="1"/>
    <col min="4622" max="4622" width="9" style="3"/>
    <col min="4623" max="4623" width="12.3984375" style="3" customWidth="1"/>
    <col min="4624" max="4624" width="9" style="3"/>
    <col min="4625" max="4625" width="12.19921875" style="3" customWidth="1"/>
    <col min="4626" max="4627" width="9" style="3"/>
    <col min="4628" max="4628" width="12.09765625" style="3" customWidth="1"/>
    <col min="4629" max="4629" width="1.8984375" style="3" customWidth="1"/>
    <col min="4630" max="4871" width="9" style="3"/>
    <col min="4872" max="4872" width="2.19921875" style="3" customWidth="1"/>
    <col min="4873" max="4874" width="9.69921875" style="3" customWidth="1"/>
    <col min="4875" max="4876" width="10.5" style="3" bestFit="1" customWidth="1"/>
    <col min="4877" max="4877" width="12.3984375" style="3" customWidth="1"/>
    <col min="4878" max="4878" width="9" style="3"/>
    <col min="4879" max="4879" width="12.3984375" style="3" customWidth="1"/>
    <col min="4880" max="4880" width="9" style="3"/>
    <col min="4881" max="4881" width="12.19921875" style="3" customWidth="1"/>
    <col min="4882" max="4883" width="9" style="3"/>
    <col min="4884" max="4884" width="12.09765625" style="3" customWidth="1"/>
    <col min="4885" max="4885" width="1.8984375" style="3" customWidth="1"/>
    <col min="4886" max="5127" width="9" style="3"/>
    <col min="5128" max="5128" width="2.19921875" style="3" customWidth="1"/>
    <col min="5129" max="5130" width="9.69921875" style="3" customWidth="1"/>
    <col min="5131" max="5132" width="10.5" style="3" bestFit="1" customWidth="1"/>
    <col min="5133" max="5133" width="12.3984375" style="3" customWidth="1"/>
    <col min="5134" max="5134" width="9" style="3"/>
    <col min="5135" max="5135" width="12.3984375" style="3" customWidth="1"/>
    <col min="5136" max="5136" width="9" style="3"/>
    <col min="5137" max="5137" width="12.19921875" style="3" customWidth="1"/>
    <col min="5138" max="5139" width="9" style="3"/>
    <col min="5140" max="5140" width="12.09765625" style="3" customWidth="1"/>
    <col min="5141" max="5141" width="1.8984375" style="3" customWidth="1"/>
    <col min="5142" max="5383" width="9" style="3"/>
    <col min="5384" max="5384" width="2.19921875" style="3" customWidth="1"/>
    <col min="5385" max="5386" width="9.69921875" style="3" customWidth="1"/>
    <col min="5387" max="5388" width="10.5" style="3" bestFit="1" customWidth="1"/>
    <col min="5389" max="5389" width="12.3984375" style="3" customWidth="1"/>
    <col min="5390" max="5390" width="9" style="3"/>
    <col min="5391" max="5391" width="12.3984375" style="3" customWidth="1"/>
    <col min="5392" max="5392" width="9" style="3"/>
    <col min="5393" max="5393" width="12.19921875" style="3" customWidth="1"/>
    <col min="5394" max="5395" width="9" style="3"/>
    <col min="5396" max="5396" width="12.09765625" style="3" customWidth="1"/>
    <col min="5397" max="5397" width="1.8984375" style="3" customWidth="1"/>
    <col min="5398" max="5639" width="9" style="3"/>
    <col min="5640" max="5640" width="2.19921875" style="3" customWidth="1"/>
    <col min="5641" max="5642" width="9.69921875" style="3" customWidth="1"/>
    <col min="5643" max="5644" width="10.5" style="3" bestFit="1" customWidth="1"/>
    <col min="5645" max="5645" width="12.3984375" style="3" customWidth="1"/>
    <col min="5646" max="5646" width="9" style="3"/>
    <col min="5647" max="5647" width="12.3984375" style="3" customWidth="1"/>
    <col min="5648" max="5648" width="9" style="3"/>
    <col min="5649" max="5649" width="12.19921875" style="3" customWidth="1"/>
    <col min="5650" max="5651" width="9" style="3"/>
    <col min="5652" max="5652" width="12.09765625" style="3" customWidth="1"/>
    <col min="5653" max="5653" width="1.8984375" style="3" customWidth="1"/>
    <col min="5654" max="5895" width="9" style="3"/>
    <col min="5896" max="5896" width="2.19921875" style="3" customWidth="1"/>
    <col min="5897" max="5898" width="9.69921875" style="3" customWidth="1"/>
    <col min="5899" max="5900" width="10.5" style="3" bestFit="1" customWidth="1"/>
    <col min="5901" max="5901" width="12.3984375" style="3" customWidth="1"/>
    <col min="5902" max="5902" width="9" style="3"/>
    <col min="5903" max="5903" width="12.3984375" style="3" customWidth="1"/>
    <col min="5904" max="5904" width="9" style="3"/>
    <col min="5905" max="5905" width="12.19921875" style="3" customWidth="1"/>
    <col min="5906" max="5907" width="9" style="3"/>
    <col min="5908" max="5908" width="12.09765625" style="3" customWidth="1"/>
    <col min="5909" max="5909" width="1.8984375" style="3" customWidth="1"/>
    <col min="5910" max="6151" width="9" style="3"/>
    <col min="6152" max="6152" width="2.19921875" style="3" customWidth="1"/>
    <col min="6153" max="6154" width="9.69921875" style="3" customWidth="1"/>
    <col min="6155" max="6156" width="10.5" style="3" bestFit="1" customWidth="1"/>
    <col min="6157" max="6157" width="12.3984375" style="3" customWidth="1"/>
    <col min="6158" max="6158" width="9" style="3"/>
    <col min="6159" max="6159" width="12.3984375" style="3" customWidth="1"/>
    <col min="6160" max="6160" width="9" style="3"/>
    <col min="6161" max="6161" width="12.19921875" style="3" customWidth="1"/>
    <col min="6162" max="6163" width="9" style="3"/>
    <col min="6164" max="6164" width="12.09765625" style="3" customWidth="1"/>
    <col min="6165" max="6165" width="1.8984375" style="3" customWidth="1"/>
    <col min="6166" max="6407" width="9" style="3"/>
    <col min="6408" max="6408" width="2.19921875" style="3" customWidth="1"/>
    <col min="6409" max="6410" width="9.69921875" style="3" customWidth="1"/>
    <col min="6411" max="6412" width="10.5" style="3" bestFit="1" customWidth="1"/>
    <col min="6413" max="6413" width="12.3984375" style="3" customWidth="1"/>
    <col min="6414" max="6414" width="9" style="3"/>
    <col min="6415" max="6415" width="12.3984375" style="3" customWidth="1"/>
    <col min="6416" max="6416" width="9" style="3"/>
    <col min="6417" max="6417" width="12.19921875" style="3" customWidth="1"/>
    <col min="6418" max="6419" width="9" style="3"/>
    <col min="6420" max="6420" width="12.09765625" style="3" customWidth="1"/>
    <col min="6421" max="6421" width="1.8984375" style="3" customWidth="1"/>
    <col min="6422" max="6663" width="9" style="3"/>
    <col min="6664" max="6664" width="2.19921875" style="3" customWidth="1"/>
    <col min="6665" max="6666" width="9.69921875" style="3" customWidth="1"/>
    <col min="6667" max="6668" width="10.5" style="3" bestFit="1" customWidth="1"/>
    <col min="6669" max="6669" width="12.3984375" style="3" customWidth="1"/>
    <col min="6670" max="6670" width="9" style="3"/>
    <col min="6671" max="6671" width="12.3984375" style="3" customWidth="1"/>
    <col min="6672" max="6672" width="9" style="3"/>
    <col min="6673" max="6673" width="12.19921875" style="3" customWidth="1"/>
    <col min="6674" max="6675" width="9" style="3"/>
    <col min="6676" max="6676" width="12.09765625" style="3" customWidth="1"/>
    <col min="6677" max="6677" width="1.8984375" style="3" customWidth="1"/>
    <col min="6678" max="6919" width="9" style="3"/>
    <col min="6920" max="6920" width="2.19921875" style="3" customWidth="1"/>
    <col min="6921" max="6922" width="9.69921875" style="3" customWidth="1"/>
    <col min="6923" max="6924" width="10.5" style="3" bestFit="1" customWidth="1"/>
    <col min="6925" max="6925" width="12.3984375" style="3" customWidth="1"/>
    <col min="6926" max="6926" width="9" style="3"/>
    <col min="6927" max="6927" width="12.3984375" style="3" customWidth="1"/>
    <col min="6928" max="6928" width="9" style="3"/>
    <col min="6929" max="6929" width="12.19921875" style="3" customWidth="1"/>
    <col min="6930" max="6931" width="9" style="3"/>
    <col min="6932" max="6932" width="12.09765625" style="3" customWidth="1"/>
    <col min="6933" max="6933" width="1.8984375" style="3" customWidth="1"/>
    <col min="6934" max="7175" width="9" style="3"/>
    <col min="7176" max="7176" width="2.19921875" style="3" customWidth="1"/>
    <col min="7177" max="7178" width="9.69921875" style="3" customWidth="1"/>
    <col min="7179" max="7180" width="10.5" style="3" bestFit="1" customWidth="1"/>
    <col min="7181" max="7181" width="12.3984375" style="3" customWidth="1"/>
    <col min="7182" max="7182" width="9" style="3"/>
    <col min="7183" max="7183" width="12.3984375" style="3" customWidth="1"/>
    <col min="7184" max="7184" width="9" style="3"/>
    <col min="7185" max="7185" width="12.19921875" style="3" customWidth="1"/>
    <col min="7186" max="7187" width="9" style="3"/>
    <col min="7188" max="7188" width="12.09765625" style="3" customWidth="1"/>
    <col min="7189" max="7189" width="1.8984375" style="3" customWidth="1"/>
    <col min="7190" max="7431" width="9" style="3"/>
    <col min="7432" max="7432" width="2.19921875" style="3" customWidth="1"/>
    <col min="7433" max="7434" width="9.69921875" style="3" customWidth="1"/>
    <col min="7435" max="7436" width="10.5" style="3" bestFit="1" customWidth="1"/>
    <col min="7437" max="7437" width="12.3984375" style="3" customWidth="1"/>
    <col min="7438" max="7438" width="9" style="3"/>
    <col min="7439" max="7439" width="12.3984375" style="3" customWidth="1"/>
    <col min="7440" max="7440" width="9" style="3"/>
    <col min="7441" max="7441" width="12.19921875" style="3" customWidth="1"/>
    <col min="7442" max="7443" width="9" style="3"/>
    <col min="7444" max="7444" width="12.09765625" style="3" customWidth="1"/>
    <col min="7445" max="7445" width="1.8984375" style="3" customWidth="1"/>
    <col min="7446" max="7687" width="9" style="3"/>
    <col min="7688" max="7688" width="2.19921875" style="3" customWidth="1"/>
    <col min="7689" max="7690" width="9.69921875" style="3" customWidth="1"/>
    <col min="7691" max="7692" width="10.5" style="3" bestFit="1" customWidth="1"/>
    <col min="7693" max="7693" width="12.3984375" style="3" customWidth="1"/>
    <col min="7694" max="7694" width="9" style="3"/>
    <col min="7695" max="7695" width="12.3984375" style="3" customWidth="1"/>
    <col min="7696" max="7696" width="9" style="3"/>
    <col min="7697" max="7697" width="12.19921875" style="3" customWidth="1"/>
    <col min="7698" max="7699" width="9" style="3"/>
    <col min="7700" max="7700" width="12.09765625" style="3" customWidth="1"/>
    <col min="7701" max="7701" width="1.8984375" style="3" customWidth="1"/>
    <col min="7702" max="7943" width="9" style="3"/>
    <col min="7944" max="7944" width="2.19921875" style="3" customWidth="1"/>
    <col min="7945" max="7946" width="9.69921875" style="3" customWidth="1"/>
    <col min="7947" max="7948" width="10.5" style="3" bestFit="1" customWidth="1"/>
    <col min="7949" max="7949" width="12.3984375" style="3" customWidth="1"/>
    <col min="7950" max="7950" width="9" style="3"/>
    <col min="7951" max="7951" width="12.3984375" style="3" customWidth="1"/>
    <col min="7952" max="7952" width="9" style="3"/>
    <col min="7953" max="7953" width="12.19921875" style="3" customWidth="1"/>
    <col min="7954" max="7955" width="9" style="3"/>
    <col min="7956" max="7956" width="12.09765625" style="3" customWidth="1"/>
    <col min="7957" max="7957" width="1.8984375" style="3" customWidth="1"/>
    <col min="7958" max="8199" width="9" style="3"/>
    <col min="8200" max="8200" width="2.19921875" style="3" customWidth="1"/>
    <col min="8201" max="8202" width="9.69921875" style="3" customWidth="1"/>
    <col min="8203" max="8204" width="10.5" style="3" bestFit="1" customWidth="1"/>
    <col min="8205" max="8205" width="12.3984375" style="3" customWidth="1"/>
    <col min="8206" max="8206" width="9" style="3"/>
    <col min="8207" max="8207" width="12.3984375" style="3" customWidth="1"/>
    <col min="8208" max="8208" width="9" style="3"/>
    <col min="8209" max="8209" width="12.19921875" style="3" customWidth="1"/>
    <col min="8210" max="8211" width="9" style="3"/>
    <col min="8212" max="8212" width="12.09765625" style="3" customWidth="1"/>
    <col min="8213" max="8213" width="1.8984375" style="3" customWidth="1"/>
    <col min="8214" max="8455" width="9" style="3"/>
    <col min="8456" max="8456" width="2.19921875" style="3" customWidth="1"/>
    <col min="8457" max="8458" width="9.69921875" style="3" customWidth="1"/>
    <col min="8459" max="8460" width="10.5" style="3" bestFit="1" customWidth="1"/>
    <col min="8461" max="8461" width="12.3984375" style="3" customWidth="1"/>
    <col min="8462" max="8462" width="9" style="3"/>
    <col min="8463" max="8463" width="12.3984375" style="3" customWidth="1"/>
    <col min="8464" max="8464" width="9" style="3"/>
    <col min="8465" max="8465" width="12.19921875" style="3" customWidth="1"/>
    <col min="8466" max="8467" width="9" style="3"/>
    <col min="8468" max="8468" width="12.09765625" style="3" customWidth="1"/>
    <col min="8469" max="8469" width="1.8984375" style="3" customWidth="1"/>
    <col min="8470" max="8711" width="9" style="3"/>
    <col min="8712" max="8712" width="2.19921875" style="3" customWidth="1"/>
    <col min="8713" max="8714" width="9.69921875" style="3" customWidth="1"/>
    <col min="8715" max="8716" width="10.5" style="3" bestFit="1" customWidth="1"/>
    <col min="8717" max="8717" width="12.3984375" style="3" customWidth="1"/>
    <col min="8718" max="8718" width="9" style="3"/>
    <col min="8719" max="8719" width="12.3984375" style="3" customWidth="1"/>
    <col min="8720" max="8720" width="9" style="3"/>
    <col min="8721" max="8721" width="12.19921875" style="3" customWidth="1"/>
    <col min="8722" max="8723" width="9" style="3"/>
    <col min="8724" max="8724" width="12.09765625" style="3" customWidth="1"/>
    <col min="8725" max="8725" width="1.8984375" style="3" customWidth="1"/>
    <col min="8726" max="8967" width="9" style="3"/>
    <col min="8968" max="8968" width="2.19921875" style="3" customWidth="1"/>
    <col min="8969" max="8970" width="9.69921875" style="3" customWidth="1"/>
    <col min="8971" max="8972" width="10.5" style="3" bestFit="1" customWidth="1"/>
    <col min="8973" max="8973" width="12.3984375" style="3" customWidth="1"/>
    <col min="8974" max="8974" width="9" style="3"/>
    <col min="8975" max="8975" width="12.3984375" style="3" customWidth="1"/>
    <col min="8976" max="8976" width="9" style="3"/>
    <col min="8977" max="8977" width="12.19921875" style="3" customWidth="1"/>
    <col min="8978" max="8979" width="9" style="3"/>
    <col min="8980" max="8980" width="12.09765625" style="3" customWidth="1"/>
    <col min="8981" max="8981" width="1.8984375" style="3" customWidth="1"/>
    <col min="8982" max="9223" width="9" style="3"/>
    <col min="9224" max="9224" width="2.19921875" style="3" customWidth="1"/>
    <col min="9225" max="9226" width="9.69921875" style="3" customWidth="1"/>
    <col min="9227" max="9228" width="10.5" style="3" bestFit="1" customWidth="1"/>
    <col min="9229" max="9229" width="12.3984375" style="3" customWidth="1"/>
    <col min="9230" max="9230" width="9" style="3"/>
    <col min="9231" max="9231" width="12.3984375" style="3" customWidth="1"/>
    <col min="9232" max="9232" width="9" style="3"/>
    <col min="9233" max="9233" width="12.19921875" style="3" customWidth="1"/>
    <col min="9234" max="9235" width="9" style="3"/>
    <col min="9236" max="9236" width="12.09765625" style="3" customWidth="1"/>
    <col min="9237" max="9237" width="1.8984375" style="3" customWidth="1"/>
    <col min="9238" max="9479" width="9" style="3"/>
    <col min="9480" max="9480" width="2.19921875" style="3" customWidth="1"/>
    <col min="9481" max="9482" width="9.69921875" style="3" customWidth="1"/>
    <col min="9483" max="9484" width="10.5" style="3" bestFit="1" customWidth="1"/>
    <col min="9485" max="9485" width="12.3984375" style="3" customWidth="1"/>
    <col min="9486" max="9486" width="9" style="3"/>
    <col min="9487" max="9487" width="12.3984375" style="3" customWidth="1"/>
    <col min="9488" max="9488" width="9" style="3"/>
    <col min="9489" max="9489" width="12.19921875" style="3" customWidth="1"/>
    <col min="9490" max="9491" width="9" style="3"/>
    <col min="9492" max="9492" width="12.09765625" style="3" customWidth="1"/>
    <col min="9493" max="9493" width="1.8984375" style="3" customWidth="1"/>
    <col min="9494" max="9735" width="9" style="3"/>
    <col min="9736" max="9736" width="2.19921875" style="3" customWidth="1"/>
    <col min="9737" max="9738" width="9.69921875" style="3" customWidth="1"/>
    <col min="9739" max="9740" width="10.5" style="3" bestFit="1" customWidth="1"/>
    <col min="9741" max="9741" width="12.3984375" style="3" customWidth="1"/>
    <col min="9742" max="9742" width="9" style="3"/>
    <col min="9743" max="9743" width="12.3984375" style="3" customWidth="1"/>
    <col min="9744" max="9744" width="9" style="3"/>
    <col min="9745" max="9745" width="12.19921875" style="3" customWidth="1"/>
    <col min="9746" max="9747" width="9" style="3"/>
    <col min="9748" max="9748" width="12.09765625" style="3" customWidth="1"/>
    <col min="9749" max="9749" width="1.8984375" style="3" customWidth="1"/>
    <col min="9750" max="9991" width="9" style="3"/>
    <col min="9992" max="9992" width="2.19921875" style="3" customWidth="1"/>
    <col min="9993" max="9994" width="9.69921875" style="3" customWidth="1"/>
    <col min="9995" max="9996" width="10.5" style="3" bestFit="1" customWidth="1"/>
    <col min="9997" max="9997" width="12.3984375" style="3" customWidth="1"/>
    <col min="9998" max="9998" width="9" style="3"/>
    <col min="9999" max="9999" width="12.3984375" style="3" customWidth="1"/>
    <col min="10000" max="10000" width="9" style="3"/>
    <col min="10001" max="10001" width="12.19921875" style="3" customWidth="1"/>
    <col min="10002" max="10003" width="9" style="3"/>
    <col min="10004" max="10004" width="12.09765625" style="3" customWidth="1"/>
    <col min="10005" max="10005" width="1.8984375" style="3" customWidth="1"/>
    <col min="10006" max="10247" width="9" style="3"/>
    <col min="10248" max="10248" width="2.19921875" style="3" customWidth="1"/>
    <col min="10249" max="10250" width="9.69921875" style="3" customWidth="1"/>
    <col min="10251" max="10252" width="10.5" style="3" bestFit="1" customWidth="1"/>
    <col min="10253" max="10253" width="12.3984375" style="3" customWidth="1"/>
    <col min="10254" max="10254" width="9" style="3"/>
    <col min="10255" max="10255" width="12.3984375" style="3" customWidth="1"/>
    <col min="10256" max="10256" width="9" style="3"/>
    <col min="10257" max="10257" width="12.19921875" style="3" customWidth="1"/>
    <col min="10258" max="10259" width="9" style="3"/>
    <col min="10260" max="10260" width="12.09765625" style="3" customWidth="1"/>
    <col min="10261" max="10261" width="1.8984375" style="3" customWidth="1"/>
    <col min="10262" max="10503" width="9" style="3"/>
    <col min="10504" max="10504" width="2.19921875" style="3" customWidth="1"/>
    <col min="10505" max="10506" width="9.69921875" style="3" customWidth="1"/>
    <col min="10507" max="10508" width="10.5" style="3" bestFit="1" customWidth="1"/>
    <col min="10509" max="10509" width="12.3984375" style="3" customWidth="1"/>
    <col min="10510" max="10510" width="9" style="3"/>
    <col min="10511" max="10511" width="12.3984375" style="3" customWidth="1"/>
    <col min="10512" max="10512" width="9" style="3"/>
    <col min="10513" max="10513" width="12.19921875" style="3" customWidth="1"/>
    <col min="10514" max="10515" width="9" style="3"/>
    <col min="10516" max="10516" width="12.09765625" style="3" customWidth="1"/>
    <col min="10517" max="10517" width="1.8984375" style="3" customWidth="1"/>
    <col min="10518" max="10759" width="9" style="3"/>
    <col min="10760" max="10760" width="2.19921875" style="3" customWidth="1"/>
    <col min="10761" max="10762" width="9.69921875" style="3" customWidth="1"/>
    <col min="10763" max="10764" width="10.5" style="3" bestFit="1" customWidth="1"/>
    <col min="10765" max="10765" width="12.3984375" style="3" customWidth="1"/>
    <col min="10766" max="10766" width="9" style="3"/>
    <col min="10767" max="10767" width="12.3984375" style="3" customWidth="1"/>
    <col min="10768" max="10768" width="9" style="3"/>
    <col min="10769" max="10769" width="12.19921875" style="3" customWidth="1"/>
    <col min="10770" max="10771" width="9" style="3"/>
    <col min="10772" max="10772" width="12.09765625" style="3" customWidth="1"/>
    <col min="10773" max="10773" width="1.8984375" style="3" customWidth="1"/>
    <col min="10774" max="11015" width="9" style="3"/>
    <col min="11016" max="11016" width="2.19921875" style="3" customWidth="1"/>
    <col min="11017" max="11018" width="9.69921875" style="3" customWidth="1"/>
    <col min="11019" max="11020" width="10.5" style="3" bestFit="1" customWidth="1"/>
    <col min="11021" max="11021" width="12.3984375" style="3" customWidth="1"/>
    <col min="11022" max="11022" width="9" style="3"/>
    <col min="11023" max="11023" width="12.3984375" style="3" customWidth="1"/>
    <col min="11024" max="11024" width="9" style="3"/>
    <col min="11025" max="11025" width="12.19921875" style="3" customWidth="1"/>
    <col min="11026" max="11027" width="9" style="3"/>
    <col min="11028" max="11028" width="12.09765625" style="3" customWidth="1"/>
    <col min="11029" max="11029" width="1.8984375" style="3" customWidth="1"/>
    <col min="11030" max="11271" width="9" style="3"/>
    <col min="11272" max="11272" width="2.19921875" style="3" customWidth="1"/>
    <col min="11273" max="11274" width="9.69921875" style="3" customWidth="1"/>
    <col min="11275" max="11276" width="10.5" style="3" bestFit="1" customWidth="1"/>
    <col min="11277" max="11277" width="12.3984375" style="3" customWidth="1"/>
    <col min="11278" max="11278" width="9" style="3"/>
    <col min="11279" max="11279" width="12.3984375" style="3" customWidth="1"/>
    <col min="11280" max="11280" width="9" style="3"/>
    <col min="11281" max="11281" width="12.19921875" style="3" customWidth="1"/>
    <col min="11282" max="11283" width="9" style="3"/>
    <col min="11284" max="11284" width="12.09765625" style="3" customWidth="1"/>
    <col min="11285" max="11285" width="1.8984375" style="3" customWidth="1"/>
    <col min="11286" max="11527" width="9" style="3"/>
    <col min="11528" max="11528" width="2.19921875" style="3" customWidth="1"/>
    <col min="11529" max="11530" width="9.69921875" style="3" customWidth="1"/>
    <col min="11531" max="11532" width="10.5" style="3" bestFit="1" customWidth="1"/>
    <col min="11533" max="11533" width="12.3984375" style="3" customWidth="1"/>
    <col min="11534" max="11534" width="9" style="3"/>
    <col min="11535" max="11535" width="12.3984375" style="3" customWidth="1"/>
    <col min="11536" max="11536" width="9" style="3"/>
    <col min="11537" max="11537" width="12.19921875" style="3" customWidth="1"/>
    <col min="11538" max="11539" width="9" style="3"/>
    <col min="11540" max="11540" width="12.09765625" style="3" customWidth="1"/>
    <col min="11541" max="11541" width="1.8984375" style="3" customWidth="1"/>
    <col min="11542" max="11783" width="9" style="3"/>
    <col min="11784" max="11784" width="2.19921875" style="3" customWidth="1"/>
    <col min="11785" max="11786" width="9.69921875" style="3" customWidth="1"/>
    <col min="11787" max="11788" width="10.5" style="3" bestFit="1" customWidth="1"/>
    <col min="11789" max="11789" width="12.3984375" style="3" customWidth="1"/>
    <col min="11790" max="11790" width="9" style="3"/>
    <col min="11791" max="11791" width="12.3984375" style="3" customWidth="1"/>
    <col min="11792" max="11792" width="9" style="3"/>
    <col min="11793" max="11793" width="12.19921875" style="3" customWidth="1"/>
    <col min="11794" max="11795" width="9" style="3"/>
    <col min="11796" max="11796" width="12.09765625" style="3" customWidth="1"/>
    <col min="11797" max="11797" width="1.8984375" style="3" customWidth="1"/>
    <col min="11798" max="12039" width="9" style="3"/>
    <col min="12040" max="12040" width="2.19921875" style="3" customWidth="1"/>
    <col min="12041" max="12042" width="9.69921875" style="3" customWidth="1"/>
    <col min="12043" max="12044" width="10.5" style="3" bestFit="1" customWidth="1"/>
    <col min="12045" max="12045" width="12.3984375" style="3" customWidth="1"/>
    <col min="12046" max="12046" width="9" style="3"/>
    <col min="12047" max="12047" width="12.3984375" style="3" customWidth="1"/>
    <col min="12048" max="12048" width="9" style="3"/>
    <col min="12049" max="12049" width="12.19921875" style="3" customWidth="1"/>
    <col min="12050" max="12051" width="9" style="3"/>
    <col min="12052" max="12052" width="12.09765625" style="3" customWidth="1"/>
    <col min="12053" max="12053" width="1.8984375" style="3" customWidth="1"/>
    <col min="12054" max="12295" width="9" style="3"/>
    <col min="12296" max="12296" width="2.19921875" style="3" customWidth="1"/>
    <col min="12297" max="12298" width="9.69921875" style="3" customWidth="1"/>
    <col min="12299" max="12300" width="10.5" style="3" bestFit="1" customWidth="1"/>
    <col min="12301" max="12301" width="12.3984375" style="3" customWidth="1"/>
    <col min="12302" max="12302" width="9" style="3"/>
    <col min="12303" max="12303" width="12.3984375" style="3" customWidth="1"/>
    <col min="12304" max="12304" width="9" style="3"/>
    <col min="12305" max="12305" width="12.19921875" style="3" customWidth="1"/>
    <col min="12306" max="12307" width="9" style="3"/>
    <col min="12308" max="12308" width="12.09765625" style="3" customWidth="1"/>
    <col min="12309" max="12309" width="1.8984375" style="3" customWidth="1"/>
    <col min="12310" max="12551" width="9" style="3"/>
    <col min="12552" max="12552" width="2.19921875" style="3" customWidth="1"/>
    <col min="12553" max="12554" width="9.69921875" style="3" customWidth="1"/>
    <col min="12555" max="12556" width="10.5" style="3" bestFit="1" customWidth="1"/>
    <col min="12557" max="12557" width="12.3984375" style="3" customWidth="1"/>
    <col min="12558" max="12558" width="9" style="3"/>
    <col min="12559" max="12559" width="12.3984375" style="3" customWidth="1"/>
    <col min="12560" max="12560" width="9" style="3"/>
    <col min="12561" max="12561" width="12.19921875" style="3" customWidth="1"/>
    <col min="12562" max="12563" width="9" style="3"/>
    <col min="12564" max="12564" width="12.09765625" style="3" customWidth="1"/>
    <col min="12565" max="12565" width="1.8984375" style="3" customWidth="1"/>
    <col min="12566" max="12807" width="9" style="3"/>
    <col min="12808" max="12808" width="2.19921875" style="3" customWidth="1"/>
    <col min="12809" max="12810" width="9.69921875" style="3" customWidth="1"/>
    <col min="12811" max="12812" width="10.5" style="3" bestFit="1" customWidth="1"/>
    <col min="12813" max="12813" width="12.3984375" style="3" customWidth="1"/>
    <col min="12814" max="12814" width="9" style="3"/>
    <col min="12815" max="12815" width="12.3984375" style="3" customWidth="1"/>
    <col min="12816" max="12816" width="9" style="3"/>
    <col min="12817" max="12817" width="12.19921875" style="3" customWidth="1"/>
    <col min="12818" max="12819" width="9" style="3"/>
    <col min="12820" max="12820" width="12.09765625" style="3" customWidth="1"/>
    <col min="12821" max="12821" width="1.8984375" style="3" customWidth="1"/>
    <col min="12822" max="13063" width="9" style="3"/>
    <col min="13064" max="13064" width="2.19921875" style="3" customWidth="1"/>
    <col min="13065" max="13066" width="9.69921875" style="3" customWidth="1"/>
    <col min="13067" max="13068" width="10.5" style="3" bestFit="1" customWidth="1"/>
    <col min="13069" max="13069" width="12.3984375" style="3" customWidth="1"/>
    <col min="13070" max="13070" width="9" style="3"/>
    <col min="13071" max="13071" width="12.3984375" style="3" customWidth="1"/>
    <col min="13072" max="13072" width="9" style="3"/>
    <col min="13073" max="13073" width="12.19921875" style="3" customWidth="1"/>
    <col min="13074" max="13075" width="9" style="3"/>
    <col min="13076" max="13076" width="12.09765625" style="3" customWidth="1"/>
    <col min="13077" max="13077" width="1.8984375" style="3" customWidth="1"/>
    <col min="13078" max="13319" width="9" style="3"/>
    <col min="13320" max="13320" width="2.19921875" style="3" customWidth="1"/>
    <col min="13321" max="13322" width="9.69921875" style="3" customWidth="1"/>
    <col min="13323" max="13324" width="10.5" style="3" bestFit="1" customWidth="1"/>
    <col min="13325" max="13325" width="12.3984375" style="3" customWidth="1"/>
    <col min="13326" max="13326" width="9" style="3"/>
    <col min="13327" max="13327" width="12.3984375" style="3" customWidth="1"/>
    <col min="13328" max="13328" width="9" style="3"/>
    <col min="13329" max="13329" width="12.19921875" style="3" customWidth="1"/>
    <col min="13330" max="13331" width="9" style="3"/>
    <col min="13332" max="13332" width="12.09765625" style="3" customWidth="1"/>
    <col min="13333" max="13333" width="1.8984375" style="3" customWidth="1"/>
    <col min="13334" max="13575" width="9" style="3"/>
    <col min="13576" max="13576" width="2.19921875" style="3" customWidth="1"/>
    <col min="13577" max="13578" width="9.69921875" style="3" customWidth="1"/>
    <col min="13579" max="13580" width="10.5" style="3" bestFit="1" customWidth="1"/>
    <col min="13581" max="13581" width="12.3984375" style="3" customWidth="1"/>
    <col min="13582" max="13582" width="9" style="3"/>
    <col min="13583" max="13583" width="12.3984375" style="3" customWidth="1"/>
    <col min="13584" max="13584" width="9" style="3"/>
    <col min="13585" max="13585" width="12.19921875" style="3" customWidth="1"/>
    <col min="13586" max="13587" width="9" style="3"/>
    <col min="13588" max="13588" width="12.09765625" style="3" customWidth="1"/>
    <col min="13589" max="13589" width="1.8984375" style="3" customWidth="1"/>
    <col min="13590" max="13831" width="9" style="3"/>
    <col min="13832" max="13832" width="2.19921875" style="3" customWidth="1"/>
    <col min="13833" max="13834" width="9.69921875" style="3" customWidth="1"/>
    <col min="13835" max="13836" width="10.5" style="3" bestFit="1" customWidth="1"/>
    <col min="13837" max="13837" width="12.3984375" style="3" customWidth="1"/>
    <col min="13838" max="13838" width="9" style="3"/>
    <col min="13839" max="13839" width="12.3984375" style="3" customWidth="1"/>
    <col min="13840" max="13840" width="9" style="3"/>
    <col min="13841" max="13841" width="12.19921875" style="3" customWidth="1"/>
    <col min="13842" max="13843" width="9" style="3"/>
    <col min="13844" max="13844" width="12.09765625" style="3" customWidth="1"/>
    <col min="13845" max="13845" width="1.8984375" style="3" customWidth="1"/>
    <col min="13846" max="14087" width="9" style="3"/>
    <col min="14088" max="14088" width="2.19921875" style="3" customWidth="1"/>
    <col min="14089" max="14090" width="9.69921875" style="3" customWidth="1"/>
    <col min="14091" max="14092" width="10.5" style="3" bestFit="1" customWidth="1"/>
    <col min="14093" max="14093" width="12.3984375" style="3" customWidth="1"/>
    <col min="14094" max="14094" width="9" style="3"/>
    <col min="14095" max="14095" width="12.3984375" style="3" customWidth="1"/>
    <col min="14096" max="14096" width="9" style="3"/>
    <col min="14097" max="14097" width="12.19921875" style="3" customWidth="1"/>
    <col min="14098" max="14099" width="9" style="3"/>
    <col min="14100" max="14100" width="12.09765625" style="3" customWidth="1"/>
    <col min="14101" max="14101" width="1.8984375" style="3" customWidth="1"/>
    <col min="14102" max="14343" width="9" style="3"/>
    <col min="14344" max="14344" width="2.19921875" style="3" customWidth="1"/>
    <col min="14345" max="14346" width="9.69921875" style="3" customWidth="1"/>
    <col min="14347" max="14348" width="10.5" style="3" bestFit="1" customWidth="1"/>
    <col min="14349" max="14349" width="12.3984375" style="3" customWidth="1"/>
    <col min="14350" max="14350" width="9" style="3"/>
    <col min="14351" max="14351" width="12.3984375" style="3" customWidth="1"/>
    <col min="14352" max="14352" width="9" style="3"/>
    <col min="14353" max="14353" width="12.19921875" style="3" customWidth="1"/>
    <col min="14354" max="14355" width="9" style="3"/>
    <col min="14356" max="14356" width="12.09765625" style="3" customWidth="1"/>
    <col min="14357" max="14357" width="1.8984375" style="3" customWidth="1"/>
    <col min="14358" max="14599" width="9" style="3"/>
    <col min="14600" max="14600" width="2.19921875" style="3" customWidth="1"/>
    <col min="14601" max="14602" width="9.69921875" style="3" customWidth="1"/>
    <col min="14603" max="14604" width="10.5" style="3" bestFit="1" customWidth="1"/>
    <col min="14605" max="14605" width="12.3984375" style="3" customWidth="1"/>
    <col min="14606" max="14606" width="9" style="3"/>
    <col min="14607" max="14607" width="12.3984375" style="3" customWidth="1"/>
    <col min="14608" max="14608" width="9" style="3"/>
    <col min="14609" max="14609" width="12.19921875" style="3" customWidth="1"/>
    <col min="14610" max="14611" width="9" style="3"/>
    <col min="14612" max="14612" width="12.09765625" style="3" customWidth="1"/>
    <col min="14613" max="14613" width="1.8984375" style="3" customWidth="1"/>
    <col min="14614" max="14855" width="9" style="3"/>
    <col min="14856" max="14856" width="2.19921875" style="3" customWidth="1"/>
    <col min="14857" max="14858" width="9.69921875" style="3" customWidth="1"/>
    <col min="14859" max="14860" width="10.5" style="3" bestFit="1" customWidth="1"/>
    <col min="14861" max="14861" width="12.3984375" style="3" customWidth="1"/>
    <col min="14862" max="14862" width="9" style="3"/>
    <col min="14863" max="14863" width="12.3984375" style="3" customWidth="1"/>
    <col min="14864" max="14864" width="9" style="3"/>
    <col min="14865" max="14865" width="12.19921875" style="3" customWidth="1"/>
    <col min="14866" max="14867" width="9" style="3"/>
    <col min="14868" max="14868" width="12.09765625" style="3" customWidth="1"/>
    <col min="14869" max="14869" width="1.8984375" style="3" customWidth="1"/>
    <col min="14870" max="15111" width="9" style="3"/>
    <col min="15112" max="15112" width="2.19921875" style="3" customWidth="1"/>
    <col min="15113" max="15114" width="9.69921875" style="3" customWidth="1"/>
    <col min="15115" max="15116" width="10.5" style="3" bestFit="1" customWidth="1"/>
    <col min="15117" max="15117" width="12.3984375" style="3" customWidth="1"/>
    <col min="15118" max="15118" width="9" style="3"/>
    <col min="15119" max="15119" width="12.3984375" style="3" customWidth="1"/>
    <col min="15120" max="15120" width="9" style="3"/>
    <col min="15121" max="15121" width="12.19921875" style="3" customWidth="1"/>
    <col min="15122" max="15123" width="9" style="3"/>
    <col min="15124" max="15124" width="12.09765625" style="3" customWidth="1"/>
    <col min="15125" max="15125" width="1.8984375" style="3" customWidth="1"/>
    <col min="15126" max="15367" width="9" style="3"/>
    <col min="15368" max="15368" width="2.19921875" style="3" customWidth="1"/>
    <col min="15369" max="15370" width="9.69921875" style="3" customWidth="1"/>
    <col min="15371" max="15372" width="10.5" style="3" bestFit="1" customWidth="1"/>
    <col min="15373" max="15373" width="12.3984375" style="3" customWidth="1"/>
    <col min="15374" max="15374" width="9" style="3"/>
    <col min="15375" max="15375" width="12.3984375" style="3" customWidth="1"/>
    <col min="15376" max="15376" width="9" style="3"/>
    <col min="15377" max="15377" width="12.19921875" style="3" customWidth="1"/>
    <col min="15378" max="15379" width="9" style="3"/>
    <col min="15380" max="15380" width="12.09765625" style="3" customWidth="1"/>
    <col min="15381" max="15381" width="1.8984375" style="3" customWidth="1"/>
    <col min="15382" max="15623" width="9" style="3"/>
    <col min="15624" max="15624" width="2.19921875" style="3" customWidth="1"/>
    <col min="15625" max="15626" width="9.69921875" style="3" customWidth="1"/>
    <col min="15627" max="15628" width="10.5" style="3" bestFit="1" customWidth="1"/>
    <col min="15629" max="15629" width="12.3984375" style="3" customWidth="1"/>
    <col min="15630" max="15630" width="9" style="3"/>
    <col min="15631" max="15631" width="12.3984375" style="3" customWidth="1"/>
    <col min="15632" max="15632" width="9" style="3"/>
    <col min="15633" max="15633" width="12.19921875" style="3" customWidth="1"/>
    <col min="15634" max="15635" width="9" style="3"/>
    <col min="15636" max="15636" width="12.09765625" style="3" customWidth="1"/>
    <col min="15637" max="15637" width="1.8984375" style="3" customWidth="1"/>
    <col min="15638" max="15879" width="9" style="3"/>
    <col min="15880" max="15880" width="2.19921875" style="3" customWidth="1"/>
    <col min="15881" max="15882" width="9.69921875" style="3" customWidth="1"/>
    <col min="15883" max="15884" width="10.5" style="3" bestFit="1" customWidth="1"/>
    <col min="15885" max="15885" width="12.3984375" style="3" customWidth="1"/>
    <col min="15886" max="15886" width="9" style="3"/>
    <col min="15887" max="15887" width="12.3984375" style="3" customWidth="1"/>
    <col min="15888" max="15888" width="9" style="3"/>
    <col min="15889" max="15889" width="12.19921875" style="3" customWidth="1"/>
    <col min="15890" max="15891" width="9" style="3"/>
    <col min="15892" max="15892" width="12.09765625" style="3" customWidth="1"/>
    <col min="15893" max="15893" width="1.8984375" style="3" customWidth="1"/>
    <col min="15894" max="16135" width="9" style="3"/>
    <col min="16136" max="16136" width="2.19921875" style="3" customWidth="1"/>
    <col min="16137" max="16138" width="9.69921875" style="3" customWidth="1"/>
    <col min="16139" max="16140" width="10.5" style="3" bestFit="1" customWidth="1"/>
    <col min="16141" max="16141" width="12.3984375" style="3" customWidth="1"/>
    <col min="16142" max="16142" width="9" style="3"/>
    <col min="16143" max="16143" width="12.3984375" style="3" customWidth="1"/>
    <col min="16144" max="16144" width="9" style="3"/>
    <col min="16145" max="16145" width="12.19921875" style="3" customWidth="1"/>
    <col min="16146" max="16147" width="9" style="3"/>
    <col min="16148" max="16148" width="12.09765625" style="3" customWidth="1"/>
    <col min="16149" max="16149" width="1.8984375" style="3" customWidth="1"/>
    <col min="16150" max="16384" width="9" style="3"/>
  </cols>
  <sheetData>
    <row r="1" spans="2:45" ht="20.100000000000001" customHeight="1" x14ac:dyDescent="0.45">
      <c r="B1" s="146" t="s">
        <v>22</v>
      </c>
      <c r="C1" s="147"/>
      <c r="D1" s="147"/>
      <c r="E1" s="147"/>
      <c r="F1" s="147"/>
      <c r="G1" s="147"/>
      <c r="H1" s="147"/>
      <c r="I1" s="147"/>
      <c r="J1" s="147"/>
      <c r="K1" s="147"/>
      <c r="L1" s="147"/>
      <c r="M1" s="147"/>
      <c r="N1" s="147"/>
      <c r="O1" s="147"/>
      <c r="P1" s="147"/>
      <c r="Q1" s="147"/>
      <c r="R1" s="147"/>
      <c r="S1" s="147"/>
      <c r="T1" s="147"/>
      <c r="U1" s="147"/>
      <c r="V1" s="147"/>
      <c r="W1" s="147"/>
      <c r="X1" s="147"/>
      <c r="Y1" s="147"/>
      <c r="Z1" s="147"/>
      <c r="AA1" s="148"/>
      <c r="AB1" s="5"/>
      <c r="AC1" s="5"/>
      <c r="AD1" s="5"/>
      <c r="AE1" s="5"/>
      <c r="AF1" s="5"/>
      <c r="AG1" s="5"/>
      <c r="AH1" s="5"/>
      <c r="AI1" s="5"/>
      <c r="AJ1" s="5"/>
      <c r="AK1" s="5"/>
      <c r="AL1" s="5"/>
      <c r="AM1" s="5"/>
      <c r="AN1" s="5"/>
      <c r="AO1" s="5"/>
      <c r="AP1" s="5"/>
    </row>
    <row r="2" spans="2:45" ht="20.100000000000001" customHeight="1" x14ac:dyDescent="0.45">
      <c r="B2" s="149" t="s">
        <v>84</v>
      </c>
      <c r="C2" s="150"/>
      <c r="D2" s="150"/>
      <c r="E2" s="150"/>
      <c r="F2" s="150"/>
      <c r="G2" s="150"/>
      <c r="H2" s="150"/>
      <c r="I2" s="150"/>
      <c r="J2" s="150"/>
      <c r="K2" s="150"/>
      <c r="L2" s="150"/>
      <c r="M2" s="150"/>
      <c r="N2" s="150"/>
      <c r="O2" s="150"/>
      <c r="P2" s="150"/>
      <c r="Q2" s="150"/>
      <c r="R2" s="150"/>
      <c r="S2" s="150"/>
      <c r="T2" s="150"/>
      <c r="U2" s="150"/>
      <c r="V2" s="150"/>
      <c r="W2" s="150"/>
      <c r="X2" s="150"/>
      <c r="Y2" s="150"/>
      <c r="Z2" s="150"/>
      <c r="AA2" s="151"/>
      <c r="AB2" s="5"/>
      <c r="AC2" s="5"/>
      <c r="AD2" s="5"/>
      <c r="AE2" s="5"/>
      <c r="AF2" s="5"/>
      <c r="AG2" s="5"/>
      <c r="AH2" s="5"/>
      <c r="AI2" s="5"/>
      <c r="AJ2" s="5"/>
      <c r="AK2" s="5"/>
      <c r="AL2" s="5"/>
      <c r="AM2" s="5"/>
      <c r="AN2" s="5"/>
      <c r="AO2" s="5"/>
      <c r="AP2" s="5"/>
    </row>
    <row r="3" spans="2:45" ht="20.100000000000001" customHeight="1" x14ac:dyDescent="0.45">
      <c r="B3" s="152" t="s">
        <v>0</v>
      </c>
      <c r="C3" s="153"/>
      <c r="D3" s="153"/>
      <c r="E3" s="153"/>
      <c r="F3" s="153"/>
      <c r="G3" s="153"/>
      <c r="H3" s="153"/>
      <c r="I3" s="153"/>
      <c r="J3" s="153"/>
      <c r="K3" s="153"/>
      <c r="L3" s="153"/>
      <c r="M3" s="153"/>
      <c r="N3" s="153"/>
      <c r="O3" s="153"/>
      <c r="P3" s="153"/>
      <c r="Q3" s="153"/>
      <c r="R3" s="153"/>
      <c r="S3" s="153"/>
      <c r="T3" s="153"/>
      <c r="U3" s="153"/>
      <c r="V3" s="153"/>
      <c r="W3" s="153"/>
      <c r="X3" s="153"/>
      <c r="Y3" s="153"/>
      <c r="Z3" s="153"/>
      <c r="AA3" s="154"/>
      <c r="AB3" s="5"/>
      <c r="AC3" s="5"/>
      <c r="AD3" s="5"/>
      <c r="AE3" s="5"/>
      <c r="AF3" s="5"/>
      <c r="AG3" s="5"/>
      <c r="AH3" s="5"/>
      <c r="AI3" s="5"/>
      <c r="AJ3" s="5"/>
      <c r="AK3" s="5"/>
      <c r="AL3" s="5"/>
      <c r="AM3" s="5"/>
      <c r="AN3" s="5"/>
      <c r="AO3" s="5"/>
      <c r="AP3" s="5"/>
    </row>
    <row r="4" spans="2:45" ht="20.100000000000001" customHeight="1" x14ac:dyDescent="0.45">
      <c r="B4" s="155"/>
      <c r="C4" s="156"/>
      <c r="D4" s="156"/>
      <c r="E4" s="156"/>
      <c r="F4" s="156"/>
      <c r="G4" s="156"/>
      <c r="H4" s="156"/>
      <c r="I4" s="156"/>
      <c r="J4" s="156"/>
      <c r="K4" s="156"/>
      <c r="L4" s="156"/>
      <c r="M4" s="156"/>
      <c r="N4" s="156"/>
      <c r="O4" s="156"/>
      <c r="P4" s="156"/>
      <c r="Q4" s="156"/>
      <c r="R4" s="156"/>
      <c r="S4" s="156"/>
      <c r="T4" s="156"/>
      <c r="U4" s="156"/>
      <c r="V4" s="156"/>
      <c r="W4" s="156"/>
      <c r="X4" s="156"/>
      <c r="Y4" s="156"/>
      <c r="Z4" s="156"/>
      <c r="AA4" s="157"/>
      <c r="AB4" s="5"/>
      <c r="AC4" s="5"/>
      <c r="AD4" s="182" t="s">
        <v>52</v>
      </c>
      <c r="AE4" s="182"/>
      <c r="AF4" s="182"/>
      <c r="AG4" s="182"/>
      <c r="AH4" s="182"/>
      <c r="AI4" s="5"/>
      <c r="AJ4" s="5"/>
      <c r="AK4" s="5"/>
      <c r="AL4" s="5"/>
      <c r="AM4" s="5"/>
      <c r="AN4" s="5"/>
      <c r="AO4" s="5"/>
      <c r="AP4" s="5"/>
    </row>
    <row r="5" spans="2:45" s="1" customFormat="1" ht="30" customHeight="1" x14ac:dyDescent="0.45">
      <c r="B5" s="158" t="s">
        <v>1</v>
      </c>
      <c r="C5" s="158"/>
      <c r="D5" s="158"/>
      <c r="E5" s="158"/>
      <c r="F5" s="158"/>
      <c r="G5" s="177"/>
      <c r="H5" s="178"/>
      <c r="I5" s="178"/>
      <c r="J5" s="178"/>
      <c r="K5" s="178"/>
      <c r="L5" s="178"/>
      <c r="M5" s="178"/>
      <c r="N5" s="178"/>
      <c r="O5" s="178"/>
      <c r="P5" s="178"/>
      <c r="Q5" s="178"/>
      <c r="R5" s="178"/>
      <c r="S5" s="178"/>
      <c r="T5" s="178"/>
      <c r="U5" s="178"/>
      <c r="V5" s="178"/>
      <c r="W5" s="178"/>
      <c r="X5" s="178"/>
      <c r="Y5" s="178"/>
      <c r="Z5" s="178"/>
      <c r="AA5" s="179"/>
      <c r="AD5" s="173" t="s">
        <v>50</v>
      </c>
      <c r="AE5" s="173"/>
      <c r="AF5" s="173"/>
      <c r="AG5" s="173"/>
      <c r="AH5" s="173"/>
      <c r="AI5" s="173">
        <f>G13*F43*1000</f>
        <v>0</v>
      </c>
      <c r="AJ5" s="173"/>
      <c r="AK5" s="173"/>
      <c r="AL5" s="173"/>
      <c r="AM5" s="173"/>
      <c r="AN5" s="1" t="s">
        <v>215</v>
      </c>
      <c r="AO5" s="1" t="s">
        <v>176</v>
      </c>
      <c r="AP5" s="113"/>
      <c r="AQ5" s="113"/>
      <c r="AR5" s="113"/>
      <c r="AS5" s="113"/>
    </row>
    <row r="6" spans="2:45" s="1" customFormat="1" ht="30" customHeight="1" x14ac:dyDescent="0.45">
      <c r="B6" s="158" t="s">
        <v>23</v>
      </c>
      <c r="C6" s="158"/>
      <c r="D6" s="158"/>
      <c r="E6" s="158"/>
      <c r="F6" s="158"/>
      <c r="G6" s="160" t="s">
        <v>201</v>
      </c>
      <c r="H6" s="161"/>
      <c r="I6" s="161"/>
      <c r="J6" s="178"/>
      <c r="K6" s="178"/>
      <c r="L6" s="178"/>
      <c r="M6" s="178"/>
      <c r="N6" s="178"/>
      <c r="O6" s="178"/>
      <c r="P6" s="178"/>
      <c r="Q6" s="178"/>
      <c r="R6" s="178"/>
      <c r="S6" s="178"/>
      <c r="T6" s="178"/>
      <c r="U6" s="178"/>
      <c r="V6" s="178"/>
      <c r="W6" s="178"/>
      <c r="X6" s="178"/>
      <c r="Y6" s="178"/>
      <c r="Z6" s="178"/>
      <c r="AA6" s="179"/>
      <c r="AD6" s="173" t="s">
        <v>54</v>
      </c>
      <c r="AE6" s="173"/>
      <c r="AF6" s="173"/>
      <c r="AG6" s="173"/>
      <c r="AH6" s="173"/>
      <c r="AI6" s="173">
        <f>G26*F43*1000</f>
        <v>0</v>
      </c>
      <c r="AJ6" s="173"/>
      <c r="AK6" s="173"/>
      <c r="AL6" s="173"/>
      <c r="AM6" s="173"/>
      <c r="AN6" s="1" t="s">
        <v>215</v>
      </c>
      <c r="AO6" s="1" t="s">
        <v>177</v>
      </c>
    </row>
    <row r="7" spans="2:45" s="1" customFormat="1" ht="30" customHeight="1" x14ac:dyDescent="0.45">
      <c r="B7" s="159" t="s">
        <v>63</v>
      </c>
      <c r="C7" s="159"/>
      <c r="D7" s="159"/>
      <c r="E7" s="159"/>
      <c r="F7" s="159"/>
      <c r="G7" s="174"/>
      <c r="H7" s="175"/>
      <c r="I7" s="175"/>
      <c r="J7" s="175"/>
      <c r="K7" s="175"/>
      <c r="L7" s="175"/>
      <c r="M7" s="175"/>
      <c r="N7" s="175"/>
      <c r="O7" s="175"/>
      <c r="P7" s="175"/>
      <c r="Q7" s="175"/>
      <c r="R7" s="175"/>
      <c r="S7" s="175"/>
      <c r="T7" s="175"/>
      <c r="U7" s="175"/>
      <c r="V7" s="175"/>
      <c r="W7" s="175"/>
      <c r="X7" s="175"/>
      <c r="Y7" s="175"/>
      <c r="Z7" s="175"/>
      <c r="AA7" s="176"/>
      <c r="AO7" s="1" t="s">
        <v>189</v>
      </c>
    </row>
    <row r="8" spans="2:45" ht="5.0999999999999996" customHeight="1" thickBot="1" x14ac:dyDescent="0.5">
      <c r="B8" s="74"/>
      <c r="C8" s="74"/>
      <c r="D8" s="74"/>
      <c r="E8" s="74"/>
      <c r="F8" s="74"/>
      <c r="G8" s="74"/>
      <c r="H8" s="74"/>
      <c r="I8" s="74"/>
      <c r="J8" s="74"/>
      <c r="K8" s="74"/>
      <c r="L8" s="74"/>
      <c r="M8" s="74"/>
      <c r="N8" s="74"/>
      <c r="O8" s="74"/>
      <c r="P8" s="74"/>
      <c r="Q8" s="74"/>
      <c r="R8" s="74"/>
      <c r="S8" s="74"/>
      <c r="T8" s="74"/>
      <c r="U8" s="74"/>
      <c r="V8" s="74"/>
      <c r="W8" s="74"/>
      <c r="X8" s="74"/>
      <c r="Y8" s="74"/>
      <c r="Z8" s="74"/>
      <c r="AA8" s="74"/>
      <c r="AB8" s="5"/>
      <c r="AC8" s="5"/>
      <c r="AD8" s="5"/>
      <c r="AE8" s="5"/>
      <c r="AF8" s="5"/>
      <c r="AG8" s="5"/>
      <c r="AH8" s="5"/>
      <c r="AI8" s="5"/>
      <c r="AJ8" s="5"/>
      <c r="AK8" s="5"/>
      <c r="AL8" s="5"/>
      <c r="AM8" s="5"/>
      <c r="AN8" s="5"/>
      <c r="AO8" s="5"/>
      <c r="AP8" s="5"/>
    </row>
    <row r="9" spans="2:45" ht="20.100000000000001" customHeight="1" thickTop="1" x14ac:dyDescent="0.45">
      <c r="B9" s="75" t="s">
        <v>24</v>
      </c>
      <c r="C9" s="76"/>
      <c r="D9" s="76"/>
      <c r="E9" s="76"/>
      <c r="F9" s="76"/>
      <c r="G9" s="76"/>
      <c r="H9" s="76"/>
      <c r="I9" s="76"/>
      <c r="J9" s="76"/>
      <c r="K9" s="76"/>
      <c r="L9" s="76"/>
      <c r="M9" s="76"/>
      <c r="N9" s="76"/>
      <c r="O9" s="76"/>
      <c r="P9" s="76"/>
      <c r="Q9" s="76"/>
      <c r="R9" s="76"/>
      <c r="S9" s="76"/>
      <c r="T9" s="76"/>
      <c r="U9" s="76"/>
      <c r="V9" s="76"/>
      <c r="W9" s="76"/>
      <c r="X9" s="76"/>
      <c r="Y9" s="76"/>
      <c r="Z9" s="76"/>
      <c r="AA9" s="77"/>
      <c r="AB9" s="5"/>
      <c r="AC9" s="5"/>
      <c r="AD9" s="182" t="s">
        <v>53</v>
      </c>
      <c r="AE9" s="182"/>
      <c r="AF9" s="182"/>
      <c r="AG9" s="182"/>
      <c r="AH9" s="182"/>
      <c r="AI9" s="5"/>
      <c r="AJ9" s="5"/>
      <c r="AK9" s="5"/>
      <c r="AL9" s="5"/>
      <c r="AM9" s="5"/>
      <c r="AN9" s="5"/>
      <c r="AO9" s="5"/>
      <c r="AP9" s="5"/>
    </row>
    <row r="10" spans="2:45" ht="20.100000000000001" customHeight="1" x14ac:dyDescent="0.45">
      <c r="B10" s="172" t="s">
        <v>25</v>
      </c>
      <c r="C10" s="158"/>
      <c r="D10" s="158"/>
      <c r="E10" s="158"/>
      <c r="F10" s="158"/>
      <c r="G10" s="171"/>
      <c r="H10" s="171"/>
      <c r="I10" s="171"/>
      <c r="J10" s="171"/>
      <c r="K10" s="171"/>
      <c r="L10" s="74"/>
      <c r="M10" s="74"/>
      <c r="N10" s="158" t="s">
        <v>28</v>
      </c>
      <c r="O10" s="158"/>
      <c r="P10" s="158"/>
      <c r="Q10" s="158"/>
      <c r="R10" s="158"/>
      <c r="S10" s="171"/>
      <c r="T10" s="171"/>
      <c r="U10" s="171"/>
      <c r="V10" s="171"/>
      <c r="W10" s="171"/>
      <c r="X10" s="74"/>
      <c r="Y10" s="74"/>
      <c r="Z10" s="74"/>
      <c r="AA10" s="78"/>
      <c r="AB10" s="5"/>
      <c r="AC10" s="5"/>
      <c r="AD10" s="173" t="s">
        <v>50</v>
      </c>
      <c r="AE10" s="173"/>
      <c r="AF10" s="173"/>
      <c r="AG10" s="173"/>
      <c r="AH10" s="173"/>
      <c r="AI10" s="173">
        <f>S19*F43*1000</f>
        <v>0</v>
      </c>
      <c r="AJ10" s="173"/>
      <c r="AK10" s="173"/>
      <c r="AL10" s="173"/>
      <c r="AM10" s="173"/>
      <c r="AN10" s="1"/>
      <c r="AO10" s="5" t="s">
        <v>178</v>
      </c>
      <c r="AP10" s="5"/>
    </row>
    <row r="11" spans="2:45" ht="20.100000000000001" customHeight="1" x14ac:dyDescent="0.45">
      <c r="B11" s="172"/>
      <c r="C11" s="158"/>
      <c r="D11" s="158"/>
      <c r="E11" s="158"/>
      <c r="F11" s="158"/>
      <c r="G11" s="171"/>
      <c r="H11" s="171"/>
      <c r="I11" s="171"/>
      <c r="J11" s="171"/>
      <c r="K11" s="171"/>
      <c r="L11" s="74"/>
      <c r="M11" s="74"/>
      <c r="N11" s="158"/>
      <c r="O11" s="158"/>
      <c r="P11" s="158"/>
      <c r="Q11" s="158"/>
      <c r="R11" s="158"/>
      <c r="S11" s="171"/>
      <c r="T11" s="171"/>
      <c r="U11" s="171"/>
      <c r="V11" s="171"/>
      <c r="W11" s="171"/>
      <c r="X11" s="74"/>
      <c r="Y11" s="74"/>
      <c r="Z11" s="74"/>
      <c r="AA11" s="78"/>
      <c r="AB11" s="5"/>
      <c r="AC11" s="5"/>
      <c r="AD11" s="173"/>
      <c r="AE11" s="173"/>
      <c r="AF11" s="173"/>
      <c r="AG11" s="173"/>
      <c r="AH11" s="173"/>
      <c r="AI11" s="173"/>
      <c r="AJ11" s="173"/>
      <c r="AK11" s="173"/>
      <c r="AL11" s="173"/>
      <c r="AM11" s="173"/>
      <c r="AN11" s="1" t="s">
        <v>215</v>
      </c>
      <c r="AO11" s="5"/>
      <c r="AP11" s="5"/>
    </row>
    <row r="12" spans="2:45" ht="5.0999999999999996" customHeight="1" x14ac:dyDescent="0.45">
      <c r="B12" s="79"/>
      <c r="C12" s="80"/>
      <c r="D12" s="80"/>
      <c r="E12" s="80"/>
      <c r="F12" s="80"/>
      <c r="G12" s="80"/>
      <c r="H12" s="80"/>
      <c r="I12" s="80"/>
      <c r="J12" s="80"/>
      <c r="K12" s="80"/>
      <c r="L12" s="80"/>
      <c r="M12" s="74"/>
      <c r="N12" s="80"/>
      <c r="O12" s="80"/>
      <c r="P12" s="80"/>
      <c r="Q12" s="80"/>
      <c r="R12" s="80"/>
      <c r="S12" s="80"/>
      <c r="T12" s="80"/>
      <c r="U12" s="80"/>
      <c r="V12" s="80"/>
      <c r="W12" s="80"/>
      <c r="X12" s="80"/>
      <c r="Y12" s="74"/>
      <c r="Z12" s="74"/>
      <c r="AA12" s="78"/>
      <c r="AB12" s="5"/>
      <c r="AC12" s="5"/>
      <c r="AD12" s="173" t="s">
        <v>55</v>
      </c>
      <c r="AE12" s="173"/>
      <c r="AF12" s="173"/>
      <c r="AG12" s="173"/>
      <c r="AH12" s="173"/>
      <c r="AI12" s="173">
        <f>S32*F43*1000</f>
        <v>0</v>
      </c>
      <c r="AJ12" s="173"/>
      <c r="AK12" s="173"/>
      <c r="AL12" s="173"/>
      <c r="AM12" s="173"/>
      <c r="AN12" s="5"/>
      <c r="AO12" s="5"/>
      <c r="AP12" s="5"/>
    </row>
    <row r="13" spans="2:45" ht="20.100000000000001" customHeight="1" x14ac:dyDescent="0.45">
      <c r="B13" s="172" t="s">
        <v>29</v>
      </c>
      <c r="C13" s="158"/>
      <c r="D13" s="158"/>
      <c r="E13" s="158"/>
      <c r="F13" s="158"/>
      <c r="G13" s="167"/>
      <c r="H13" s="167"/>
      <c r="I13" s="167"/>
      <c r="J13" s="167"/>
      <c r="K13" s="167"/>
      <c r="L13" s="74"/>
      <c r="M13" s="74"/>
      <c r="N13" s="162"/>
      <c r="O13" s="162"/>
      <c r="P13" s="162"/>
      <c r="Q13" s="162"/>
      <c r="R13" s="162"/>
      <c r="S13" s="162"/>
      <c r="T13" s="162"/>
      <c r="U13" s="162"/>
      <c r="V13" s="162"/>
      <c r="W13" s="162"/>
      <c r="X13" s="74"/>
      <c r="Y13" s="74"/>
      <c r="Z13" s="74"/>
      <c r="AA13" s="78"/>
      <c r="AB13" s="5"/>
      <c r="AC13" s="5"/>
      <c r="AD13" s="173"/>
      <c r="AE13" s="173"/>
      <c r="AF13" s="173"/>
      <c r="AG13" s="173"/>
      <c r="AH13" s="173"/>
      <c r="AI13" s="173"/>
      <c r="AJ13" s="173"/>
      <c r="AK13" s="173"/>
      <c r="AL13" s="173"/>
      <c r="AM13" s="173"/>
      <c r="AN13" s="5"/>
      <c r="AO13" s="5" t="s">
        <v>179</v>
      </c>
      <c r="AP13" s="5"/>
    </row>
    <row r="14" spans="2:45" ht="20.100000000000001" customHeight="1" x14ac:dyDescent="0.45">
      <c r="B14" s="172"/>
      <c r="C14" s="158"/>
      <c r="D14" s="158"/>
      <c r="E14" s="158"/>
      <c r="F14" s="158"/>
      <c r="G14" s="167"/>
      <c r="H14" s="167"/>
      <c r="I14" s="167"/>
      <c r="J14" s="167"/>
      <c r="K14" s="167"/>
      <c r="L14" s="74" t="s">
        <v>199</v>
      </c>
      <c r="M14" s="74"/>
      <c r="N14" s="162"/>
      <c r="O14" s="162"/>
      <c r="P14" s="162"/>
      <c r="Q14" s="162"/>
      <c r="R14" s="162"/>
      <c r="S14" s="162"/>
      <c r="T14" s="162"/>
      <c r="U14" s="162"/>
      <c r="V14" s="162"/>
      <c r="W14" s="162"/>
      <c r="X14" s="74"/>
      <c r="Y14" s="74"/>
      <c r="Z14" s="74"/>
      <c r="AA14" s="78"/>
      <c r="AB14" s="5"/>
      <c r="AC14" s="5"/>
      <c r="AD14" s="173"/>
      <c r="AE14" s="173"/>
      <c r="AF14" s="173"/>
      <c r="AG14" s="173"/>
      <c r="AH14" s="173"/>
      <c r="AI14" s="173"/>
      <c r="AJ14" s="173"/>
      <c r="AK14" s="173"/>
      <c r="AL14" s="173"/>
      <c r="AM14" s="173"/>
      <c r="AN14" s="1" t="s">
        <v>215</v>
      </c>
      <c r="AO14" s="5" t="s">
        <v>180</v>
      </c>
      <c r="AP14" s="5" t="s">
        <v>181</v>
      </c>
    </row>
    <row r="15" spans="2:45" ht="5.0999999999999996" customHeight="1" x14ac:dyDescent="0.45">
      <c r="B15" s="81"/>
      <c r="C15" s="74"/>
      <c r="D15" s="74"/>
      <c r="E15" s="74"/>
      <c r="F15" s="74"/>
      <c r="G15" s="74"/>
      <c r="H15" s="74"/>
      <c r="I15" s="74"/>
      <c r="J15" s="74"/>
      <c r="K15" s="74"/>
      <c r="L15" s="74"/>
      <c r="M15" s="74"/>
      <c r="N15" s="74"/>
      <c r="O15" s="74"/>
      <c r="P15" s="74"/>
      <c r="Q15" s="74"/>
      <c r="R15" s="74"/>
      <c r="S15" s="74"/>
      <c r="T15" s="74"/>
      <c r="U15" s="74"/>
      <c r="V15" s="74"/>
      <c r="W15" s="74"/>
      <c r="X15" s="74"/>
      <c r="Y15" s="74"/>
      <c r="Z15" s="74"/>
      <c r="AA15" s="78"/>
      <c r="AB15" s="5"/>
      <c r="AC15" s="5"/>
      <c r="AD15" s="5"/>
      <c r="AE15" s="5"/>
      <c r="AF15" s="5"/>
      <c r="AG15" s="5"/>
      <c r="AH15" s="5"/>
      <c r="AI15" s="5"/>
      <c r="AJ15" s="5"/>
      <c r="AK15" s="5"/>
      <c r="AL15" s="5"/>
      <c r="AM15" s="5"/>
      <c r="AN15" s="5"/>
      <c r="AO15" s="5"/>
      <c r="AP15" s="5"/>
    </row>
    <row r="16" spans="2:45" ht="20.100000000000001" customHeight="1" x14ac:dyDescent="0.45">
      <c r="B16" s="169" t="s">
        <v>27</v>
      </c>
      <c r="C16" s="123"/>
      <c r="D16" s="123"/>
      <c r="E16" s="123"/>
      <c r="F16" s="170"/>
      <c r="G16" s="167"/>
      <c r="H16" s="167"/>
      <c r="I16" s="167"/>
      <c r="J16" s="167"/>
      <c r="K16" s="167"/>
      <c r="L16" s="74"/>
      <c r="M16" s="74"/>
      <c r="N16" s="123" t="s">
        <v>26</v>
      </c>
      <c r="O16" s="123"/>
      <c r="P16" s="123"/>
      <c r="Q16" s="123"/>
      <c r="R16" s="123"/>
      <c r="S16" s="167"/>
      <c r="T16" s="167"/>
      <c r="U16" s="167"/>
      <c r="V16" s="167"/>
      <c r="W16" s="167"/>
      <c r="X16" s="74"/>
      <c r="Y16" s="82"/>
      <c r="Z16" s="82"/>
      <c r="AA16" s="83"/>
      <c r="AB16" s="5"/>
      <c r="AC16" s="5"/>
      <c r="AD16" s="5"/>
      <c r="AE16" s="5"/>
      <c r="AF16" s="5"/>
      <c r="AG16" s="5"/>
      <c r="AH16" s="5"/>
      <c r="AI16" s="5"/>
      <c r="AJ16" s="5"/>
      <c r="AK16" s="5"/>
      <c r="AL16" s="5"/>
      <c r="AM16" s="5"/>
      <c r="AN16" s="5"/>
      <c r="AO16" s="5" t="s">
        <v>182</v>
      </c>
      <c r="AP16" s="5"/>
    </row>
    <row r="17" spans="2:42" ht="20.100000000000001" customHeight="1" x14ac:dyDescent="0.45">
      <c r="B17" s="169"/>
      <c r="C17" s="123"/>
      <c r="D17" s="123"/>
      <c r="E17" s="123"/>
      <c r="F17" s="170"/>
      <c r="G17" s="167"/>
      <c r="H17" s="167"/>
      <c r="I17" s="167"/>
      <c r="J17" s="167"/>
      <c r="K17" s="167"/>
      <c r="L17" s="74" t="s">
        <v>30</v>
      </c>
      <c r="M17" s="74"/>
      <c r="N17" s="123"/>
      <c r="O17" s="123"/>
      <c r="P17" s="123"/>
      <c r="Q17" s="123"/>
      <c r="R17" s="123"/>
      <c r="S17" s="167"/>
      <c r="T17" s="167"/>
      <c r="U17" s="167"/>
      <c r="V17" s="167"/>
      <c r="W17" s="167"/>
      <c r="X17" s="74" t="s">
        <v>48</v>
      </c>
      <c r="Y17" s="82"/>
      <c r="Z17" s="82"/>
      <c r="AA17" s="83"/>
      <c r="AB17" s="5"/>
      <c r="AC17" s="5"/>
      <c r="AD17" s="5"/>
      <c r="AE17" s="5"/>
      <c r="AF17" s="5"/>
      <c r="AG17" s="5"/>
      <c r="AH17" s="5"/>
      <c r="AI17" s="5"/>
      <c r="AJ17" s="5"/>
      <c r="AK17" s="5"/>
      <c r="AL17" s="5"/>
      <c r="AM17" s="5"/>
      <c r="AN17" s="5"/>
      <c r="AO17" s="5"/>
      <c r="AP17" s="5"/>
    </row>
    <row r="18" spans="2:42" ht="20.100000000000001" customHeight="1" x14ac:dyDescent="0.45">
      <c r="B18" s="163" t="s">
        <v>57</v>
      </c>
      <c r="C18" s="164"/>
      <c r="D18" s="164"/>
      <c r="E18" s="164"/>
      <c r="F18" s="164"/>
      <c r="G18" s="164"/>
      <c r="H18" s="164"/>
      <c r="I18" s="164"/>
      <c r="J18" s="164"/>
      <c r="K18" s="164"/>
      <c r="L18" s="74"/>
      <c r="M18" s="74"/>
      <c r="N18" s="74"/>
      <c r="O18" s="74"/>
      <c r="P18" s="74"/>
      <c r="Q18" s="74"/>
      <c r="R18" s="74"/>
      <c r="S18" s="74"/>
      <c r="T18" s="74"/>
      <c r="U18" s="74"/>
      <c r="V18" s="74"/>
      <c r="W18" s="74"/>
      <c r="X18" s="74"/>
      <c r="Y18" s="74"/>
      <c r="Z18" s="74"/>
      <c r="AA18" s="78"/>
      <c r="AB18" s="5"/>
      <c r="AC18" s="5"/>
      <c r="AD18" s="5"/>
      <c r="AE18" s="5"/>
      <c r="AF18" s="5"/>
      <c r="AG18" s="5"/>
      <c r="AH18" s="5"/>
      <c r="AI18" s="5"/>
      <c r="AJ18" s="5"/>
      <c r="AK18" s="5"/>
      <c r="AL18" s="5"/>
      <c r="AM18" s="5"/>
      <c r="AN18" s="5"/>
      <c r="AO18" s="5"/>
      <c r="AP18" s="5"/>
    </row>
    <row r="19" spans="2:42" ht="20.100000000000001" customHeight="1" x14ac:dyDescent="0.45">
      <c r="B19" s="165"/>
      <c r="C19" s="166"/>
      <c r="D19" s="166"/>
      <c r="E19" s="166"/>
      <c r="F19" s="166"/>
      <c r="G19" s="166"/>
      <c r="H19" s="166"/>
      <c r="I19" s="166"/>
      <c r="J19" s="166"/>
      <c r="K19" s="166"/>
      <c r="L19" s="74"/>
      <c r="M19" s="74"/>
      <c r="N19" s="181" t="s">
        <v>31</v>
      </c>
      <c r="O19" s="181"/>
      <c r="P19" s="181"/>
      <c r="Q19" s="181"/>
      <c r="R19" s="181"/>
      <c r="S19" s="180">
        <f>(G16*18*112+S16*18*169)/1000</f>
        <v>0</v>
      </c>
      <c r="T19" s="180"/>
      <c r="U19" s="180"/>
      <c r="V19" s="180"/>
      <c r="W19" s="180"/>
      <c r="X19" s="74" t="s">
        <v>32</v>
      </c>
      <c r="Y19" s="74"/>
      <c r="Z19" s="74"/>
      <c r="AA19" s="78"/>
      <c r="AB19" s="5"/>
      <c r="AC19" s="5"/>
      <c r="AD19" s="5"/>
      <c r="AE19" s="5"/>
      <c r="AF19" s="5"/>
      <c r="AG19" s="5"/>
      <c r="AH19" s="5"/>
      <c r="AI19" s="5"/>
      <c r="AJ19" s="5"/>
      <c r="AK19" s="5"/>
      <c r="AL19" s="5"/>
      <c r="AM19" s="5"/>
      <c r="AN19" s="5"/>
      <c r="AO19" s="5"/>
      <c r="AP19" s="5"/>
    </row>
    <row r="20" spans="2:42" ht="5.0999999999999996" customHeight="1" thickBot="1" x14ac:dyDescent="0.5">
      <c r="B20" s="84"/>
      <c r="C20" s="85"/>
      <c r="D20" s="85"/>
      <c r="E20" s="85"/>
      <c r="F20" s="85"/>
      <c r="G20" s="85"/>
      <c r="H20" s="85"/>
      <c r="I20" s="85"/>
      <c r="J20" s="85"/>
      <c r="K20" s="85"/>
      <c r="L20" s="85"/>
      <c r="M20" s="85"/>
      <c r="N20" s="86"/>
      <c r="O20" s="86"/>
      <c r="P20" s="86"/>
      <c r="Q20" s="86"/>
      <c r="R20" s="86"/>
      <c r="S20" s="87"/>
      <c r="T20" s="87"/>
      <c r="U20" s="87"/>
      <c r="V20" s="87"/>
      <c r="W20" s="87"/>
      <c r="X20" s="85"/>
      <c r="Y20" s="85"/>
      <c r="Z20" s="85"/>
      <c r="AA20" s="88"/>
      <c r="AB20" s="5"/>
      <c r="AC20" s="5"/>
      <c r="AD20" s="5"/>
      <c r="AE20" s="5"/>
      <c r="AF20" s="5"/>
      <c r="AG20" s="5"/>
      <c r="AH20" s="5"/>
      <c r="AI20" s="5"/>
      <c r="AJ20" s="5"/>
      <c r="AK20" s="5"/>
      <c r="AL20" s="5"/>
      <c r="AM20" s="5"/>
      <c r="AN20" s="5"/>
      <c r="AO20" s="5"/>
      <c r="AP20" s="5"/>
    </row>
    <row r="21" spans="2:42" ht="5.0999999999999996" customHeight="1" thickTop="1" thickBot="1" x14ac:dyDescent="0.5">
      <c r="B21" s="74"/>
      <c r="C21" s="74"/>
      <c r="D21" s="74"/>
      <c r="E21" s="74"/>
      <c r="F21" s="74"/>
      <c r="G21" s="74"/>
      <c r="H21" s="74"/>
      <c r="I21" s="74"/>
      <c r="J21" s="74"/>
      <c r="K21" s="74"/>
      <c r="L21" s="74"/>
      <c r="M21" s="74"/>
      <c r="N21" s="89"/>
      <c r="O21" s="89"/>
      <c r="P21" s="89"/>
      <c r="Q21" s="89"/>
      <c r="R21" s="89"/>
      <c r="S21" s="80"/>
      <c r="T21" s="80"/>
      <c r="U21" s="80"/>
      <c r="V21" s="80"/>
      <c r="W21" s="80"/>
      <c r="X21" s="74"/>
      <c r="Y21" s="74"/>
      <c r="Z21" s="74"/>
      <c r="AA21" s="74"/>
      <c r="AB21" s="5"/>
      <c r="AC21" s="5"/>
      <c r="AD21" s="5"/>
      <c r="AE21" s="5"/>
      <c r="AF21" s="5"/>
      <c r="AG21" s="5"/>
      <c r="AH21" s="5"/>
      <c r="AI21" s="5"/>
      <c r="AJ21" s="5"/>
      <c r="AK21" s="5"/>
      <c r="AL21" s="5"/>
      <c r="AM21" s="5"/>
      <c r="AN21" s="5"/>
      <c r="AO21" s="5"/>
      <c r="AP21" s="5"/>
    </row>
    <row r="22" spans="2:42" ht="20.100000000000001" customHeight="1" thickTop="1" x14ac:dyDescent="0.45">
      <c r="B22" s="90" t="s">
        <v>33</v>
      </c>
      <c r="C22" s="91"/>
      <c r="D22" s="91"/>
      <c r="E22" s="91"/>
      <c r="F22" s="91"/>
      <c r="G22" s="91"/>
      <c r="H22" s="91"/>
      <c r="I22" s="91"/>
      <c r="J22" s="91"/>
      <c r="K22" s="91"/>
      <c r="L22" s="91"/>
      <c r="M22" s="91"/>
      <c r="N22" s="91"/>
      <c r="O22" s="91"/>
      <c r="P22" s="91"/>
      <c r="Q22" s="91"/>
      <c r="R22" s="91"/>
      <c r="S22" s="91"/>
      <c r="T22" s="91"/>
      <c r="U22" s="91"/>
      <c r="V22" s="91"/>
      <c r="W22" s="91"/>
      <c r="X22" s="91"/>
      <c r="Y22" s="91"/>
      <c r="Z22" s="91"/>
      <c r="AA22" s="92"/>
      <c r="AB22" s="5"/>
      <c r="AC22" s="5"/>
      <c r="AD22" s="5"/>
      <c r="AE22" s="5"/>
      <c r="AF22" s="5"/>
      <c r="AG22" s="5"/>
      <c r="AH22" s="5"/>
      <c r="AI22" s="5"/>
      <c r="AJ22" s="5"/>
      <c r="AK22" s="5"/>
      <c r="AL22" s="5"/>
      <c r="AM22" s="5"/>
      <c r="AN22" s="5"/>
      <c r="AO22" s="5"/>
      <c r="AP22" s="5"/>
    </row>
    <row r="23" spans="2:42" ht="20.100000000000001" customHeight="1" x14ac:dyDescent="0.45">
      <c r="B23" s="168" t="s">
        <v>25</v>
      </c>
      <c r="C23" s="158"/>
      <c r="D23" s="158"/>
      <c r="E23" s="158"/>
      <c r="F23" s="158"/>
      <c r="G23" s="171"/>
      <c r="H23" s="171"/>
      <c r="I23" s="171"/>
      <c r="J23" s="171"/>
      <c r="K23" s="171"/>
      <c r="L23" s="74"/>
      <c r="M23" s="74"/>
      <c r="N23" s="158" t="s">
        <v>28</v>
      </c>
      <c r="O23" s="158"/>
      <c r="P23" s="158"/>
      <c r="Q23" s="158"/>
      <c r="R23" s="158"/>
      <c r="S23" s="171"/>
      <c r="T23" s="171"/>
      <c r="U23" s="171"/>
      <c r="V23" s="171"/>
      <c r="W23" s="171"/>
      <c r="X23" s="171"/>
      <c r="Y23" s="74"/>
      <c r="Z23" s="74"/>
      <c r="AA23" s="93"/>
      <c r="AB23" s="5"/>
      <c r="AC23" s="5"/>
      <c r="AD23" s="5"/>
      <c r="AE23" s="5"/>
      <c r="AF23" s="5"/>
      <c r="AG23" s="5"/>
      <c r="AH23" s="5"/>
      <c r="AI23" s="5"/>
      <c r="AJ23" s="5"/>
      <c r="AK23" s="5"/>
      <c r="AL23" s="5"/>
      <c r="AM23" s="5"/>
      <c r="AN23" s="5"/>
      <c r="AO23" s="5" t="s">
        <v>183</v>
      </c>
      <c r="AP23" s="5"/>
    </row>
    <row r="24" spans="2:42" ht="20.100000000000001" customHeight="1" x14ac:dyDescent="0.45">
      <c r="B24" s="168"/>
      <c r="C24" s="158"/>
      <c r="D24" s="158"/>
      <c r="E24" s="158"/>
      <c r="F24" s="158"/>
      <c r="G24" s="171"/>
      <c r="H24" s="171"/>
      <c r="I24" s="171"/>
      <c r="J24" s="171"/>
      <c r="K24" s="171"/>
      <c r="L24" s="74"/>
      <c r="M24" s="74"/>
      <c r="N24" s="158"/>
      <c r="O24" s="158"/>
      <c r="P24" s="158"/>
      <c r="Q24" s="158"/>
      <c r="R24" s="158"/>
      <c r="S24" s="171"/>
      <c r="T24" s="171"/>
      <c r="U24" s="171"/>
      <c r="V24" s="171"/>
      <c r="W24" s="171"/>
      <c r="X24" s="171"/>
      <c r="Y24" s="74"/>
      <c r="Z24" s="74"/>
      <c r="AA24" s="93"/>
      <c r="AB24" s="5"/>
      <c r="AC24" s="5"/>
      <c r="AD24" s="5"/>
      <c r="AE24" s="5"/>
      <c r="AF24" s="5"/>
      <c r="AG24" s="5"/>
      <c r="AH24" s="5"/>
      <c r="AI24" s="5"/>
      <c r="AJ24" s="5"/>
      <c r="AK24" s="5"/>
      <c r="AL24" s="5"/>
      <c r="AM24" s="5"/>
      <c r="AN24" s="5"/>
      <c r="AO24" s="5"/>
      <c r="AP24" s="5"/>
    </row>
    <row r="25" spans="2:42" ht="5.0999999999999996" customHeight="1" x14ac:dyDescent="0.45">
      <c r="B25" s="94"/>
      <c r="C25" s="80"/>
      <c r="D25" s="80"/>
      <c r="E25" s="80"/>
      <c r="F25" s="80"/>
      <c r="G25" s="80"/>
      <c r="H25" s="80"/>
      <c r="I25" s="80"/>
      <c r="J25" s="80"/>
      <c r="K25" s="80"/>
      <c r="L25" s="80"/>
      <c r="M25" s="74"/>
      <c r="N25" s="80"/>
      <c r="O25" s="80"/>
      <c r="P25" s="80"/>
      <c r="Q25" s="80"/>
      <c r="R25" s="80"/>
      <c r="S25" s="80"/>
      <c r="T25" s="80"/>
      <c r="U25" s="80"/>
      <c r="V25" s="80"/>
      <c r="W25" s="80"/>
      <c r="X25" s="80"/>
      <c r="Y25" s="74"/>
      <c r="Z25" s="74"/>
      <c r="AA25" s="93"/>
      <c r="AB25" s="5"/>
      <c r="AC25" s="5"/>
      <c r="AD25" s="5"/>
      <c r="AE25" s="5"/>
      <c r="AF25" s="5"/>
      <c r="AG25" s="5"/>
      <c r="AH25" s="5"/>
      <c r="AI25" s="5"/>
      <c r="AJ25" s="5"/>
      <c r="AK25" s="5"/>
      <c r="AL25" s="5"/>
      <c r="AM25" s="5"/>
      <c r="AN25" s="5"/>
      <c r="AO25" s="5"/>
      <c r="AP25" s="5"/>
    </row>
    <row r="26" spans="2:42" ht="20.100000000000001" customHeight="1" x14ac:dyDescent="0.45">
      <c r="B26" s="168" t="s">
        <v>34</v>
      </c>
      <c r="C26" s="158"/>
      <c r="D26" s="158"/>
      <c r="E26" s="158"/>
      <c r="F26" s="158"/>
      <c r="G26" s="167"/>
      <c r="H26" s="167"/>
      <c r="I26" s="167"/>
      <c r="J26" s="167"/>
      <c r="K26" s="167"/>
      <c r="L26" s="74"/>
      <c r="M26" s="74"/>
      <c r="N26" s="162"/>
      <c r="O26" s="162"/>
      <c r="P26" s="162"/>
      <c r="Q26" s="162"/>
      <c r="R26" s="162"/>
      <c r="S26" s="162"/>
      <c r="T26" s="162"/>
      <c r="U26" s="162"/>
      <c r="V26" s="162"/>
      <c r="W26" s="162"/>
      <c r="X26" s="162"/>
      <c r="Y26" s="74"/>
      <c r="Z26" s="74"/>
      <c r="AA26" s="93"/>
      <c r="AB26" s="5"/>
      <c r="AC26" s="5"/>
      <c r="AD26" s="5"/>
      <c r="AE26" s="5"/>
      <c r="AF26" s="5"/>
      <c r="AG26" s="5"/>
      <c r="AH26" s="5"/>
      <c r="AI26" s="5"/>
      <c r="AJ26" s="5"/>
      <c r="AK26" s="5"/>
      <c r="AL26" s="5"/>
      <c r="AM26" s="5"/>
      <c r="AN26" s="5"/>
      <c r="AO26" s="5" t="s">
        <v>184</v>
      </c>
      <c r="AP26" s="5"/>
    </row>
    <row r="27" spans="2:42" ht="20.100000000000001" customHeight="1" x14ac:dyDescent="0.45">
      <c r="B27" s="168"/>
      <c r="C27" s="158"/>
      <c r="D27" s="158"/>
      <c r="E27" s="158"/>
      <c r="F27" s="158"/>
      <c r="G27" s="167"/>
      <c r="H27" s="167"/>
      <c r="I27" s="167"/>
      <c r="J27" s="167"/>
      <c r="K27" s="167"/>
      <c r="L27" s="74" t="s">
        <v>200</v>
      </c>
      <c r="M27" s="74"/>
      <c r="N27" s="162"/>
      <c r="O27" s="162"/>
      <c r="P27" s="162"/>
      <c r="Q27" s="162"/>
      <c r="R27" s="162"/>
      <c r="S27" s="162"/>
      <c r="T27" s="162"/>
      <c r="U27" s="162"/>
      <c r="V27" s="162"/>
      <c r="W27" s="162"/>
      <c r="X27" s="162"/>
      <c r="Y27" s="74"/>
      <c r="Z27" s="74"/>
      <c r="AA27" s="93"/>
      <c r="AB27" s="5"/>
      <c r="AC27" s="5"/>
      <c r="AD27" s="5"/>
      <c r="AE27" s="5"/>
      <c r="AF27" s="5"/>
      <c r="AG27" s="5"/>
      <c r="AH27" s="5"/>
      <c r="AI27" s="5"/>
      <c r="AJ27" s="5"/>
      <c r="AK27" s="5"/>
      <c r="AL27" s="5"/>
      <c r="AM27" s="5"/>
      <c r="AN27" s="5"/>
      <c r="AO27" s="5"/>
      <c r="AP27" s="5" t="s">
        <v>185</v>
      </c>
    </row>
    <row r="28" spans="2:42" ht="5.0999999999999996" customHeight="1" x14ac:dyDescent="0.45">
      <c r="B28" s="95"/>
      <c r="C28" s="74"/>
      <c r="D28" s="74"/>
      <c r="E28" s="74"/>
      <c r="F28" s="74"/>
      <c r="G28" s="74"/>
      <c r="H28" s="74"/>
      <c r="I28" s="74"/>
      <c r="J28" s="74"/>
      <c r="K28" s="74"/>
      <c r="L28" s="74"/>
      <c r="M28" s="74"/>
      <c r="N28" s="74"/>
      <c r="O28" s="74"/>
      <c r="P28" s="74"/>
      <c r="Q28" s="74"/>
      <c r="R28" s="74"/>
      <c r="S28" s="74"/>
      <c r="T28" s="74"/>
      <c r="U28" s="74"/>
      <c r="V28" s="74"/>
      <c r="W28" s="74"/>
      <c r="X28" s="74"/>
      <c r="Y28" s="74"/>
      <c r="Z28" s="74"/>
      <c r="AA28" s="93"/>
      <c r="AB28" s="5"/>
      <c r="AC28" s="5"/>
      <c r="AD28" s="5"/>
      <c r="AE28" s="5"/>
      <c r="AF28" s="5"/>
      <c r="AG28" s="5"/>
      <c r="AH28" s="5"/>
      <c r="AI28" s="5"/>
      <c r="AJ28" s="5"/>
      <c r="AK28" s="5"/>
      <c r="AL28" s="5"/>
      <c r="AM28" s="5"/>
      <c r="AN28" s="5"/>
      <c r="AO28" s="5"/>
      <c r="AP28" s="5"/>
    </row>
    <row r="29" spans="2:42" ht="20.100000000000001" customHeight="1" x14ac:dyDescent="0.45">
      <c r="B29" s="122" t="s">
        <v>27</v>
      </c>
      <c r="C29" s="123"/>
      <c r="D29" s="123"/>
      <c r="E29" s="123"/>
      <c r="F29" s="123"/>
      <c r="G29" s="167"/>
      <c r="H29" s="167"/>
      <c r="I29" s="167"/>
      <c r="J29" s="167"/>
      <c r="K29" s="167"/>
      <c r="L29" s="74"/>
      <c r="M29" s="74"/>
      <c r="N29" s="123" t="s">
        <v>51</v>
      </c>
      <c r="O29" s="123"/>
      <c r="P29" s="123"/>
      <c r="Q29" s="123"/>
      <c r="R29" s="123"/>
      <c r="S29" s="167"/>
      <c r="T29" s="167"/>
      <c r="U29" s="167"/>
      <c r="V29" s="167"/>
      <c r="W29" s="167"/>
      <c r="X29" s="167"/>
      <c r="Y29" s="74"/>
      <c r="Z29" s="74"/>
      <c r="AA29" s="93"/>
      <c r="AB29" s="5"/>
      <c r="AC29" s="5"/>
      <c r="AD29" s="5"/>
      <c r="AE29" s="5"/>
      <c r="AF29" s="5"/>
      <c r="AG29" s="5"/>
      <c r="AH29" s="5"/>
      <c r="AI29" s="5"/>
      <c r="AJ29" s="5"/>
      <c r="AK29" s="5"/>
      <c r="AL29" s="5"/>
      <c r="AM29" s="5"/>
      <c r="AN29" s="5"/>
      <c r="AO29" s="5"/>
      <c r="AP29" s="5"/>
    </row>
    <row r="30" spans="2:42" ht="20.100000000000001" customHeight="1" x14ac:dyDescent="0.45">
      <c r="B30" s="122"/>
      <c r="C30" s="123"/>
      <c r="D30" s="123"/>
      <c r="E30" s="123"/>
      <c r="F30" s="123"/>
      <c r="G30" s="167"/>
      <c r="H30" s="167"/>
      <c r="I30" s="167"/>
      <c r="J30" s="167"/>
      <c r="K30" s="167"/>
      <c r="L30" s="74" t="s">
        <v>47</v>
      </c>
      <c r="M30" s="74"/>
      <c r="N30" s="123"/>
      <c r="O30" s="123"/>
      <c r="P30" s="123"/>
      <c r="Q30" s="123"/>
      <c r="R30" s="123"/>
      <c r="S30" s="167"/>
      <c r="T30" s="167"/>
      <c r="U30" s="167"/>
      <c r="V30" s="167"/>
      <c r="W30" s="167"/>
      <c r="X30" s="167"/>
      <c r="Y30" s="74" t="s">
        <v>49</v>
      </c>
      <c r="Z30" s="74"/>
      <c r="AA30" s="93"/>
      <c r="AB30" s="5"/>
      <c r="AC30" s="5"/>
      <c r="AD30" s="5"/>
      <c r="AE30" s="5"/>
      <c r="AF30" s="5"/>
      <c r="AG30" s="5"/>
      <c r="AH30" s="5"/>
      <c r="AI30" s="5"/>
      <c r="AJ30" s="5"/>
      <c r="AK30" s="5"/>
      <c r="AL30" s="5"/>
      <c r="AM30" s="5"/>
      <c r="AN30" s="5"/>
      <c r="AO30" s="5" t="s">
        <v>186</v>
      </c>
      <c r="AP30" s="5"/>
    </row>
    <row r="31" spans="2:42" ht="20.100000000000001" customHeight="1" x14ac:dyDescent="0.45">
      <c r="B31" s="190" t="s">
        <v>58</v>
      </c>
      <c r="C31" s="191"/>
      <c r="D31" s="191"/>
      <c r="E31" s="191"/>
      <c r="F31" s="191"/>
      <c r="G31" s="191"/>
      <c r="H31" s="191"/>
      <c r="I31" s="191"/>
      <c r="J31" s="191"/>
      <c r="K31" s="191"/>
      <c r="L31" s="74"/>
      <c r="M31" s="74"/>
      <c r="N31" s="74"/>
      <c r="O31" s="74"/>
      <c r="P31" s="74"/>
      <c r="Q31" s="74"/>
      <c r="R31" s="74"/>
      <c r="S31" s="74"/>
      <c r="T31" s="74"/>
      <c r="U31" s="74"/>
      <c r="V31" s="74"/>
      <c r="W31" s="74"/>
      <c r="X31" s="74"/>
      <c r="Y31" s="74"/>
      <c r="Z31" s="74"/>
      <c r="AA31" s="93"/>
      <c r="AB31" s="5"/>
      <c r="AC31" s="5"/>
      <c r="AD31" s="5"/>
      <c r="AE31" s="5"/>
      <c r="AF31" s="5"/>
      <c r="AG31" s="5"/>
      <c r="AH31" s="5"/>
      <c r="AI31" s="5"/>
      <c r="AJ31" s="5"/>
      <c r="AK31" s="5"/>
      <c r="AL31" s="5"/>
      <c r="AM31" s="5"/>
      <c r="AN31" s="5"/>
      <c r="AO31" s="5"/>
      <c r="AP31" s="5"/>
    </row>
    <row r="32" spans="2:42" ht="20.100000000000001" customHeight="1" x14ac:dyDescent="0.45">
      <c r="B32" s="192"/>
      <c r="C32" s="193"/>
      <c r="D32" s="193"/>
      <c r="E32" s="193"/>
      <c r="F32" s="193"/>
      <c r="G32" s="193"/>
      <c r="H32" s="193"/>
      <c r="I32" s="193"/>
      <c r="J32" s="193"/>
      <c r="K32" s="193"/>
      <c r="L32" s="74"/>
      <c r="M32" s="74"/>
      <c r="N32" s="181" t="s">
        <v>31</v>
      </c>
      <c r="O32" s="181"/>
      <c r="P32" s="181"/>
      <c r="Q32" s="181"/>
      <c r="R32" s="181"/>
      <c r="S32" s="180">
        <f>(G29*18*112+S29*18*169)/1000</f>
        <v>0</v>
      </c>
      <c r="T32" s="180"/>
      <c r="U32" s="180"/>
      <c r="V32" s="180"/>
      <c r="W32" s="180"/>
      <c r="X32" s="74" t="s">
        <v>11</v>
      </c>
      <c r="Y32" s="74"/>
      <c r="Z32" s="74"/>
      <c r="AA32" s="93"/>
      <c r="AB32" s="5"/>
      <c r="AC32" s="5"/>
      <c r="AD32" s="5"/>
      <c r="AE32" s="5"/>
      <c r="AF32" s="5"/>
      <c r="AG32" s="5"/>
      <c r="AH32" s="5"/>
      <c r="AI32" s="5"/>
      <c r="AJ32" s="5"/>
      <c r="AK32" s="5"/>
      <c r="AL32" s="5"/>
      <c r="AM32" s="5"/>
      <c r="AN32" s="5"/>
      <c r="AO32" s="5"/>
      <c r="AP32" s="5"/>
    </row>
    <row r="33" spans="2:61" ht="5.0999999999999996" customHeight="1" thickBot="1" x14ac:dyDescent="0.5">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8"/>
      <c r="AB33" s="5"/>
      <c r="AC33" s="5"/>
      <c r="AD33" s="5"/>
      <c r="AE33" s="5"/>
      <c r="AF33" s="5"/>
      <c r="AG33" s="5"/>
      <c r="AH33" s="5"/>
      <c r="AI33" s="5"/>
      <c r="AJ33" s="5"/>
      <c r="AK33" s="5"/>
      <c r="AL33" s="5"/>
      <c r="AM33" s="5"/>
      <c r="AN33" s="5"/>
      <c r="AO33" s="5"/>
      <c r="AP33" s="5"/>
    </row>
    <row r="34" spans="2:61" ht="5.0999999999999996" customHeight="1" thickTop="1" x14ac:dyDescent="0.45">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5"/>
      <c r="AC34" s="5"/>
      <c r="AD34" s="5"/>
      <c r="AE34" s="5"/>
      <c r="AF34" s="5"/>
      <c r="AG34" s="5"/>
      <c r="AH34" s="5"/>
      <c r="AI34" s="5"/>
      <c r="AJ34" s="5"/>
      <c r="AK34" s="5"/>
      <c r="AL34" s="5"/>
      <c r="AM34" s="5"/>
      <c r="AN34" s="5"/>
      <c r="AO34" s="5"/>
      <c r="AP34" s="5"/>
    </row>
    <row r="35" spans="2:61" ht="19.5" customHeight="1" x14ac:dyDescent="0.45">
      <c r="B35" s="125" t="s">
        <v>41</v>
      </c>
      <c r="C35" s="126"/>
      <c r="D35" s="126"/>
      <c r="E35" s="126"/>
      <c r="F35" s="126"/>
      <c r="G35" s="127"/>
      <c r="H35" s="184">
        <f>IFERROR((AI5-AI6),"")</f>
        <v>0</v>
      </c>
      <c r="I35" s="185"/>
      <c r="J35" s="185"/>
      <c r="K35" s="185"/>
      <c r="L35" s="186"/>
      <c r="M35" s="74"/>
      <c r="N35" s="74"/>
      <c r="O35" s="131" t="s">
        <v>41</v>
      </c>
      <c r="P35" s="131"/>
      <c r="Q35" s="131"/>
      <c r="R35" s="131"/>
      <c r="S35" s="131"/>
      <c r="T35" s="131"/>
      <c r="U35" s="143">
        <f>$H$35/1000</f>
        <v>0</v>
      </c>
      <c r="V35" s="144"/>
      <c r="W35" s="144"/>
      <c r="X35" s="144"/>
      <c r="Y35" s="145"/>
      <c r="Z35" s="74"/>
      <c r="AA35" s="74"/>
      <c r="AB35" s="5"/>
      <c r="AC35" s="5"/>
      <c r="AD35" s="5"/>
      <c r="AE35" s="5"/>
      <c r="AF35" s="5"/>
      <c r="AG35" s="5"/>
      <c r="AH35" s="5"/>
      <c r="AI35" s="5"/>
      <c r="AJ35" s="5"/>
      <c r="AK35" s="5"/>
      <c r="AL35" s="5"/>
      <c r="AM35" s="5"/>
      <c r="AN35" s="5"/>
      <c r="AO35" s="5"/>
      <c r="AP35" s="5"/>
    </row>
    <row r="36" spans="2:61" ht="20.100000000000001" customHeight="1" x14ac:dyDescent="0.45">
      <c r="B36" s="128"/>
      <c r="C36" s="129"/>
      <c r="D36" s="129"/>
      <c r="E36" s="129"/>
      <c r="F36" s="129"/>
      <c r="G36" s="130"/>
      <c r="H36" s="187">
        <f>IFERROR((AI10-AI12),"")</f>
        <v>0</v>
      </c>
      <c r="I36" s="188"/>
      <c r="J36" s="188"/>
      <c r="K36" s="188"/>
      <c r="L36" s="189"/>
      <c r="M36" s="99" t="s">
        <v>44</v>
      </c>
      <c r="N36" s="74"/>
      <c r="O36" s="131"/>
      <c r="P36" s="131"/>
      <c r="Q36" s="131"/>
      <c r="R36" s="131"/>
      <c r="S36" s="131"/>
      <c r="T36" s="131"/>
      <c r="U36" s="140">
        <f>$H$36/1000</f>
        <v>0</v>
      </c>
      <c r="V36" s="141"/>
      <c r="W36" s="141"/>
      <c r="X36" s="141"/>
      <c r="Y36" s="142"/>
      <c r="Z36" s="99" t="s">
        <v>45</v>
      </c>
      <c r="AA36" s="99"/>
      <c r="AB36" s="5"/>
      <c r="AC36" s="5"/>
      <c r="AD36" s="5"/>
      <c r="AE36" s="5"/>
      <c r="AF36" s="5"/>
      <c r="AG36" s="5"/>
      <c r="AH36" s="5"/>
      <c r="AI36" s="5"/>
      <c r="AJ36" s="5"/>
      <c r="AK36" s="5"/>
      <c r="AL36" s="5"/>
      <c r="AM36" s="5"/>
      <c r="AN36" s="5"/>
      <c r="AO36" s="5"/>
      <c r="AP36" s="5"/>
    </row>
    <row r="37" spans="2:61" ht="20.100000000000001" customHeight="1" x14ac:dyDescent="0.45">
      <c r="B37" s="125" t="s">
        <v>42</v>
      </c>
      <c r="C37" s="126"/>
      <c r="D37" s="126"/>
      <c r="E37" s="126"/>
      <c r="F37" s="126"/>
      <c r="G37" s="127"/>
      <c r="H37" s="143">
        <f>H35*6</f>
        <v>0</v>
      </c>
      <c r="I37" s="144"/>
      <c r="J37" s="144"/>
      <c r="K37" s="144"/>
      <c r="L37" s="145"/>
      <c r="M37" s="74"/>
      <c r="N37" s="74"/>
      <c r="O37" s="131" t="s">
        <v>42</v>
      </c>
      <c r="P37" s="131"/>
      <c r="Q37" s="131"/>
      <c r="R37" s="131"/>
      <c r="S37" s="131"/>
      <c r="T37" s="131"/>
      <c r="U37" s="143">
        <f>$H$37/1000</f>
        <v>0</v>
      </c>
      <c r="V37" s="144"/>
      <c r="W37" s="144"/>
      <c r="X37" s="144"/>
      <c r="Y37" s="145"/>
      <c r="Z37" s="99"/>
      <c r="AA37" s="99"/>
      <c r="AB37" s="5"/>
      <c r="AC37" s="5"/>
      <c r="AD37" s="5"/>
      <c r="AE37" s="5"/>
      <c r="AF37" s="5"/>
      <c r="AG37" s="5"/>
      <c r="AH37" s="5"/>
      <c r="AI37" s="5"/>
      <c r="AJ37" s="5"/>
      <c r="AK37" s="5"/>
      <c r="AL37" s="5"/>
      <c r="AM37" s="5"/>
      <c r="AN37" s="5"/>
      <c r="AO37" s="5"/>
      <c r="AP37" s="5"/>
    </row>
    <row r="38" spans="2:61" ht="20.100000000000001" customHeight="1" x14ac:dyDescent="0.45">
      <c r="B38" s="128"/>
      <c r="C38" s="129"/>
      <c r="D38" s="129"/>
      <c r="E38" s="129"/>
      <c r="F38" s="129"/>
      <c r="G38" s="130"/>
      <c r="H38" s="140">
        <f>H36*6</f>
        <v>0</v>
      </c>
      <c r="I38" s="141"/>
      <c r="J38" s="141"/>
      <c r="K38" s="141"/>
      <c r="L38" s="142"/>
      <c r="M38" s="99" t="s">
        <v>43</v>
      </c>
      <c r="N38" s="74"/>
      <c r="O38" s="131"/>
      <c r="P38" s="131"/>
      <c r="Q38" s="131"/>
      <c r="R38" s="131"/>
      <c r="S38" s="131"/>
      <c r="T38" s="131"/>
      <c r="U38" s="140">
        <f>$H$38/1000</f>
        <v>0</v>
      </c>
      <c r="V38" s="141"/>
      <c r="W38" s="141"/>
      <c r="X38" s="141"/>
      <c r="Y38" s="142"/>
      <c r="Z38" s="99" t="s">
        <v>46</v>
      </c>
      <c r="AA38" s="99"/>
      <c r="AB38" s="5"/>
      <c r="AC38" s="5"/>
      <c r="AD38" s="5"/>
      <c r="AE38" s="5"/>
      <c r="AF38" s="5"/>
      <c r="AG38" s="5"/>
      <c r="AH38" s="5"/>
      <c r="AI38" s="5"/>
      <c r="AJ38" s="5"/>
      <c r="AK38" s="5"/>
      <c r="AL38" s="5"/>
      <c r="AM38" s="5"/>
      <c r="AN38" s="5"/>
      <c r="AO38" s="5"/>
      <c r="AP38" s="5"/>
    </row>
    <row r="39" spans="2:61" ht="9.9" customHeight="1" x14ac:dyDescent="0.45">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5"/>
      <c r="AC39" s="5"/>
      <c r="AD39" s="5"/>
      <c r="AE39" s="5"/>
      <c r="AF39" s="5"/>
      <c r="AG39" s="5"/>
      <c r="AH39" s="5"/>
      <c r="AI39" s="5"/>
      <c r="AJ39" s="5"/>
      <c r="AK39" s="5"/>
      <c r="AL39" s="5"/>
      <c r="AM39" s="5"/>
      <c r="AN39" s="5"/>
      <c r="AO39" s="5"/>
      <c r="AP39" s="5"/>
    </row>
    <row r="40" spans="2:61" ht="9.9" customHeight="1" x14ac:dyDescent="0.45">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5"/>
      <c r="AC40" s="5"/>
      <c r="AD40" s="5"/>
      <c r="AE40" s="5"/>
      <c r="AF40" s="5"/>
      <c r="AG40" s="5"/>
      <c r="AH40" s="5"/>
      <c r="AI40" s="5"/>
      <c r="AJ40" s="5"/>
      <c r="AK40" s="5"/>
      <c r="AL40" s="5"/>
      <c r="AM40" s="5"/>
      <c r="AN40" s="5"/>
      <c r="AO40" s="5"/>
      <c r="AP40" s="5"/>
    </row>
    <row r="41" spans="2:61" ht="20.100000000000001" customHeight="1" x14ac:dyDescent="0.45">
      <c r="B41" s="132" t="s">
        <v>35</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5"/>
      <c r="AC41" s="5"/>
      <c r="AD41" s="5"/>
      <c r="AE41" s="5"/>
      <c r="AF41" s="5"/>
      <c r="AG41" s="5"/>
      <c r="AH41" s="5"/>
      <c r="AI41" s="5"/>
      <c r="AJ41" s="5"/>
      <c r="AK41" s="5"/>
      <c r="AL41" s="5"/>
      <c r="AM41" s="5"/>
      <c r="AN41" s="5"/>
      <c r="AO41" s="5"/>
      <c r="AP41" s="5"/>
    </row>
    <row r="42" spans="2:61" ht="5.0999999999999996" customHeight="1" x14ac:dyDescent="0.45">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5"/>
      <c r="AC42" s="5"/>
      <c r="AD42" s="5"/>
      <c r="AE42" s="5"/>
      <c r="AF42" s="5"/>
      <c r="AG42" s="5"/>
      <c r="AH42" s="5"/>
      <c r="AI42" s="5"/>
      <c r="AJ42" s="5"/>
      <c r="AK42" s="5"/>
      <c r="AL42" s="5"/>
      <c r="AM42" s="5"/>
      <c r="AN42" s="5"/>
      <c r="AO42" s="5"/>
      <c r="AP42" s="5"/>
    </row>
    <row r="43" spans="2:61" ht="15" customHeight="1" x14ac:dyDescent="0.45">
      <c r="B43" s="133" t="s">
        <v>36</v>
      </c>
      <c r="C43" s="134"/>
      <c r="D43" s="134"/>
      <c r="E43" s="134"/>
      <c r="F43" s="125">
        <v>4.9600000000000002E-4</v>
      </c>
      <c r="G43" s="126"/>
      <c r="H43" s="126"/>
      <c r="I43" s="127"/>
      <c r="J43" s="80"/>
      <c r="K43" s="133" t="s">
        <v>37</v>
      </c>
      <c r="L43" s="134"/>
      <c r="M43" s="134"/>
      <c r="N43" s="137"/>
      <c r="O43" s="126" t="s">
        <v>38</v>
      </c>
      <c r="P43" s="126"/>
      <c r="Q43" s="126"/>
      <c r="R43" s="127"/>
      <c r="S43" s="80"/>
      <c r="T43" s="133" t="s">
        <v>40</v>
      </c>
      <c r="U43" s="134"/>
      <c r="V43" s="134"/>
      <c r="W43" s="137"/>
      <c r="X43" s="183" t="str">
        <f>IFERROR((U35/AI5*1000),"")</f>
        <v/>
      </c>
      <c r="Y43" s="183"/>
      <c r="Z43" s="183"/>
      <c r="AA43" s="183"/>
      <c r="AB43" s="5"/>
      <c r="AC43" s="5"/>
      <c r="AD43" s="5"/>
      <c r="AE43" s="5"/>
      <c r="AF43" s="5"/>
      <c r="AG43" s="5"/>
      <c r="AH43" s="5"/>
      <c r="AI43" s="5"/>
      <c r="AJ43" s="5"/>
      <c r="AK43" s="5"/>
      <c r="AL43" s="5"/>
      <c r="AM43" s="5"/>
      <c r="AN43" s="5"/>
      <c r="AO43" s="124" t="s">
        <v>187</v>
      </c>
      <c r="AP43" s="124"/>
      <c r="AQ43" s="124"/>
      <c r="AR43" s="124"/>
      <c r="AS43" s="124"/>
      <c r="AT43" s="124"/>
      <c r="AU43" s="124"/>
      <c r="AV43" s="124"/>
      <c r="AW43" s="124"/>
      <c r="AX43" s="124"/>
      <c r="AY43" s="124"/>
      <c r="AZ43" s="124"/>
      <c r="BA43" s="124"/>
      <c r="BB43" s="124"/>
      <c r="BC43" s="124"/>
      <c r="BD43" s="124"/>
      <c r="BE43" s="124"/>
      <c r="BF43" s="124"/>
      <c r="BG43" s="124"/>
      <c r="BH43" s="124"/>
      <c r="BI43" s="124"/>
    </row>
    <row r="44" spans="2:61" ht="15" customHeight="1" x14ac:dyDescent="0.45">
      <c r="B44" s="135"/>
      <c r="C44" s="136"/>
      <c r="D44" s="136"/>
      <c r="E44" s="136"/>
      <c r="F44" s="128"/>
      <c r="G44" s="129"/>
      <c r="H44" s="129"/>
      <c r="I44" s="130"/>
      <c r="J44" s="80"/>
      <c r="K44" s="135"/>
      <c r="L44" s="136"/>
      <c r="M44" s="136"/>
      <c r="N44" s="138"/>
      <c r="O44" s="129"/>
      <c r="P44" s="129"/>
      <c r="Q44" s="129"/>
      <c r="R44" s="130"/>
      <c r="S44" s="80"/>
      <c r="T44" s="135"/>
      <c r="U44" s="136"/>
      <c r="V44" s="136"/>
      <c r="W44" s="138"/>
      <c r="X44" s="139" t="str">
        <f>IFERROR((U36/AI10*1000),"")</f>
        <v/>
      </c>
      <c r="Y44" s="139"/>
      <c r="Z44" s="139"/>
      <c r="AA44" s="139"/>
      <c r="AB44" s="5"/>
      <c r="AC44" s="5"/>
      <c r="AD44" s="5"/>
      <c r="AE44" s="5"/>
      <c r="AF44" s="5"/>
      <c r="AG44" s="5"/>
      <c r="AH44" s="5"/>
      <c r="AI44" s="5"/>
      <c r="AJ44" s="5"/>
      <c r="AK44" s="5"/>
      <c r="AL44" s="5"/>
      <c r="AM44" s="5"/>
      <c r="AN44" s="5"/>
      <c r="AO44" s="124"/>
      <c r="AP44" s="124"/>
      <c r="AQ44" s="124"/>
      <c r="AR44" s="124"/>
      <c r="AS44" s="124"/>
      <c r="AT44" s="124"/>
      <c r="AU44" s="124"/>
      <c r="AV44" s="124"/>
      <c r="AW44" s="124"/>
      <c r="AX44" s="124"/>
      <c r="AY44" s="124"/>
      <c r="AZ44" s="124"/>
      <c r="BA44" s="124"/>
      <c r="BB44" s="124"/>
      <c r="BC44" s="124"/>
      <c r="BD44" s="124"/>
      <c r="BE44" s="124"/>
      <c r="BF44" s="124"/>
      <c r="BG44" s="124"/>
      <c r="BH44" s="124"/>
      <c r="BI44" s="124"/>
    </row>
    <row r="45" spans="2:61" ht="9.9" customHeight="1" x14ac:dyDescent="0.45">
      <c r="B45" s="100"/>
      <c r="C45" s="100"/>
      <c r="D45" s="100"/>
      <c r="E45" s="100"/>
      <c r="F45" s="100"/>
      <c r="G45" s="100"/>
      <c r="H45" s="101" t="s">
        <v>39</v>
      </c>
      <c r="I45" s="101"/>
      <c r="J45" s="101"/>
      <c r="K45" s="100"/>
      <c r="L45" s="100"/>
      <c r="M45" s="100"/>
      <c r="N45" s="100"/>
      <c r="O45" s="100"/>
      <c r="P45" s="100"/>
      <c r="Q45" s="100"/>
      <c r="R45" s="100"/>
      <c r="S45" s="100"/>
      <c r="T45" s="100"/>
      <c r="U45" s="100"/>
      <c r="V45" s="100"/>
      <c r="W45" s="100"/>
      <c r="X45" s="100"/>
      <c r="Y45" s="100"/>
      <c r="Z45" s="100"/>
      <c r="AA45" s="100"/>
      <c r="AB45" s="5"/>
      <c r="AC45" s="5"/>
      <c r="AD45" s="5"/>
      <c r="AE45" s="5"/>
      <c r="AF45" s="5"/>
      <c r="AG45" s="5"/>
      <c r="AH45" s="5"/>
      <c r="AI45" s="5"/>
      <c r="AJ45" s="5"/>
      <c r="AK45" s="5"/>
      <c r="AL45" s="5"/>
      <c r="AM45" s="5"/>
      <c r="AN45" s="5"/>
      <c r="AO45" s="5"/>
      <c r="AP45" s="5"/>
    </row>
    <row r="46" spans="2:61" ht="20.100000000000001" customHeight="1" x14ac:dyDescent="0.45">
      <c r="B46" s="8"/>
      <c r="C46" s="8"/>
      <c r="D46" s="8"/>
      <c r="E46" s="8"/>
      <c r="F46" s="8"/>
      <c r="G46" s="8"/>
      <c r="H46" s="8"/>
      <c r="I46" s="8"/>
      <c r="J46" s="8"/>
      <c r="K46" s="8"/>
      <c r="L46" s="8"/>
      <c r="M46" s="8"/>
      <c r="N46" s="8"/>
      <c r="O46" s="8"/>
      <c r="P46" s="8"/>
      <c r="Q46" s="8"/>
      <c r="R46" s="8"/>
      <c r="S46" s="8"/>
      <c r="T46" s="8"/>
      <c r="U46" s="8"/>
      <c r="V46" s="8"/>
      <c r="W46" s="8"/>
      <c r="X46" s="8"/>
      <c r="Y46" s="8"/>
      <c r="Z46" s="8"/>
      <c r="AA46" s="8"/>
      <c r="AB46" s="5"/>
      <c r="AC46" s="5"/>
      <c r="AD46" s="5"/>
      <c r="AE46" s="5"/>
      <c r="AF46" s="5"/>
      <c r="AG46" s="5"/>
      <c r="AH46" s="5"/>
      <c r="AI46" s="5"/>
      <c r="AJ46" s="5"/>
      <c r="AK46" s="5"/>
      <c r="AL46" s="5"/>
      <c r="AM46" s="5"/>
      <c r="AN46" s="5"/>
      <c r="AO46" s="5"/>
      <c r="AP46" s="5"/>
    </row>
    <row r="47" spans="2:61" ht="20.100000000000001" customHeight="1" x14ac:dyDescent="0.45">
      <c r="B47" s="7"/>
      <c r="C47" s="7"/>
      <c r="D47" s="7"/>
      <c r="E47" s="7"/>
      <c r="F47" s="7"/>
      <c r="G47" s="7"/>
      <c r="H47" s="7"/>
      <c r="I47" s="7"/>
      <c r="J47" s="7"/>
      <c r="K47" s="7"/>
      <c r="L47" s="7"/>
      <c r="M47" s="7"/>
      <c r="N47" s="7"/>
      <c r="O47" s="7"/>
      <c r="P47" s="7"/>
      <c r="Q47" s="7"/>
      <c r="R47" s="7"/>
      <c r="S47" s="7"/>
      <c r="T47" s="7"/>
      <c r="U47" s="7"/>
      <c r="V47" s="7"/>
      <c r="W47" s="5"/>
      <c r="X47" s="5"/>
      <c r="Y47" s="5"/>
      <c r="Z47" s="5"/>
      <c r="AA47" s="5"/>
      <c r="AB47" s="5"/>
      <c r="AC47" s="5"/>
      <c r="AD47" s="5"/>
      <c r="AE47" s="5"/>
      <c r="AF47" s="5"/>
      <c r="AG47" s="5"/>
      <c r="AH47" s="5"/>
      <c r="AI47" s="5"/>
      <c r="AJ47" s="5"/>
      <c r="AK47" s="5"/>
      <c r="AL47" s="5"/>
      <c r="AM47" s="5"/>
      <c r="AN47" s="5"/>
      <c r="AO47" s="5"/>
      <c r="AP47" s="5"/>
    </row>
    <row r="48" spans="2:61" ht="20.100000000000001" customHeight="1" x14ac:dyDescent="0.4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2:42" ht="20.100000000000001" customHeight="1" x14ac:dyDescent="0.4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2:42" ht="20.100000000000001" customHeight="1" x14ac:dyDescent="0.4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2:42" ht="20.100000000000001" customHeight="1" x14ac:dyDescent="0.4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2:42" ht="20.100000000000001" customHeight="1" x14ac:dyDescent="0.4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2:42" ht="20.100000000000001" customHeight="1" x14ac:dyDescent="0.4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2:42" ht="20.100000000000001" customHeight="1" x14ac:dyDescent="0.4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2:42" ht="20.100000000000001" customHeight="1" x14ac:dyDescent="0.4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2:42" ht="20.100000000000001" customHeight="1" x14ac:dyDescent="0.4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2:42" ht="20.100000000000001" customHeight="1" x14ac:dyDescent="0.4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2:42" ht="20.100000000000001" customHeight="1" x14ac:dyDescent="0.4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2:42" ht="20.100000000000001" customHeight="1" x14ac:dyDescent="0.4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2:42" ht="20.100000000000001" customHeight="1" x14ac:dyDescent="0.4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2:42" ht="20.100000000000001" customHeight="1" x14ac:dyDescent="0.4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2:42" ht="20.100000000000001" customHeight="1" x14ac:dyDescent="0.4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2:42" ht="20.100000000000001" customHeight="1" x14ac:dyDescent="0.4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2:42" ht="20.100000000000001" customHeight="1" x14ac:dyDescent="0.4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2:42" ht="20.100000000000001" customHeight="1" x14ac:dyDescent="0.4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2:42" ht="20.100000000000001" customHeight="1" x14ac:dyDescent="0.4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2:42" ht="20.100000000000001" customHeight="1" x14ac:dyDescent="0.4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2:42" ht="20.100000000000001" customHeight="1" x14ac:dyDescent="0.4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2:42" ht="20.100000000000001" customHeight="1" x14ac:dyDescent="0.4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2:42" ht="20.100000000000001" customHeight="1" x14ac:dyDescent="0.4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2:42" ht="20.100000000000001" customHeight="1" x14ac:dyDescent="0.45">
      <c r="D71" s="120"/>
      <c r="E71" s="120"/>
      <c r="F71" s="120"/>
      <c r="G71" s="120"/>
      <c r="H71" s="120"/>
      <c r="I71" s="121"/>
      <c r="J71" s="120"/>
      <c r="K71" s="120"/>
      <c r="L71" s="120"/>
      <c r="M71" s="120"/>
      <c r="N71" s="120"/>
      <c r="O71" s="4"/>
      <c r="P71" s="4"/>
      <c r="R71" s="120"/>
      <c r="S71" s="120"/>
      <c r="T71" s="6"/>
    </row>
    <row r="72" spans="2:42" ht="20.100000000000001" customHeight="1" x14ac:dyDescent="0.45">
      <c r="D72" s="120"/>
      <c r="E72" s="120"/>
      <c r="F72" s="120"/>
      <c r="G72" s="120"/>
      <c r="H72" s="120"/>
      <c r="I72" s="121"/>
      <c r="J72" s="120"/>
      <c r="K72" s="120"/>
      <c r="L72" s="120"/>
      <c r="M72" s="120"/>
      <c r="N72" s="120"/>
      <c r="O72" s="4"/>
      <c r="P72" s="4"/>
      <c r="R72" s="120"/>
      <c r="S72" s="120"/>
      <c r="T72" s="6"/>
    </row>
    <row r="73" spans="2:42" ht="20.100000000000001" customHeight="1" x14ac:dyDescent="0.45"/>
    <row r="75" spans="2:42" hidden="1" x14ac:dyDescent="0.45"/>
    <row r="76" spans="2:42" hidden="1" x14ac:dyDescent="0.45"/>
    <row r="77" spans="2:42" hidden="1" x14ac:dyDescent="0.45"/>
    <row r="78" spans="2:42" hidden="1" x14ac:dyDescent="0.45"/>
    <row r="79" spans="2:42" hidden="1" x14ac:dyDescent="0.45"/>
    <row r="80" spans="2:42" hidden="1" x14ac:dyDescent="0.45"/>
    <row r="81" hidden="1" x14ac:dyDescent="0.45"/>
    <row r="82" hidden="1" x14ac:dyDescent="0.45"/>
    <row r="83" hidden="1" x14ac:dyDescent="0.45"/>
    <row r="84" hidden="1" x14ac:dyDescent="0.45"/>
    <row r="85" hidden="1" x14ac:dyDescent="0.45"/>
    <row r="86" hidden="1" x14ac:dyDescent="0.45"/>
  </sheetData>
  <mergeCells count="75">
    <mergeCell ref="AD4:AH4"/>
    <mergeCell ref="AD9:AH9"/>
    <mergeCell ref="AD10:AH11"/>
    <mergeCell ref="AI10:AM11"/>
    <mergeCell ref="X43:AA43"/>
    <mergeCell ref="S23:X24"/>
    <mergeCell ref="J6:AA6"/>
    <mergeCell ref="O37:T38"/>
    <mergeCell ref="G26:K27"/>
    <mergeCell ref="G29:K30"/>
    <mergeCell ref="H35:L35"/>
    <mergeCell ref="H36:L36"/>
    <mergeCell ref="H37:L37"/>
    <mergeCell ref="H38:L38"/>
    <mergeCell ref="B31:K32"/>
    <mergeCell ref="N32:R32"/>
    <mergeCell ref="AI5:AM5"/>
    <mergeCell ref="AI6:AM6"/>
    <mergeCell ref="AD5:AH5"/>
    <mergeCell ref="AD6:AH6"/>
    <mergeCell ref="U35:Y35"/>
    <mergeCell ref="AD12:AH14"/>
    <mergeCell ref="AI12:AM14"/>
    <mergeCell ref="G7:AA7"/>
    <mergeCell ref="G5:AA5"/>
    <mergeCell ref="S19:W19"/>
    <mergeCell ref="G10:K11"/>
    <mergeCell ref="G13:K14"/>
    <mergeCell ref="S32:W32"/>
    <mergeCell ref="N19:R19"/>
    <mergeCell ref="N29:R30"/>
    <mergeCell ref="S29:X30"/>
    <mergeCell ref="B16:F17"/>
    <mergeCell ref="N16:R17"/>
    <mergeCell ref="G23:K24"/>
    <mergeCell ref="S10:W11"/>
    <mergeCell ref="S16:W17"/>
    <mergeCell ref="N10:R11"/>
    <mergeCell ref="B10:F11"/>
    <mergeCell ref="B13:F14"/>
    <mergeCell ref="L71:N72"/>
    <mergeCell ref="R71:S72"/>
    <mergeCell ref="B1:AA1"/>
    <mergeCell ref="B2:AA2"/>
    <mergeCell ref="B3:AA4"/>
    <mergeCell ref="B5:F5"/>
    <mergeCell ref="B6:F6"/>
    <mergeCell ref="B7:F7"/>
    <mergeCell ref="G6:I6"/>
    <mergeCell ref="N13:W14"/>
    <mergeCell ref="N26:X27"/>
    <mergeCell ref="B18:K19"/>
    <mergeCell ref="G16:K17"/>
    <mergeCell ref="B23:F24"/>
    <mergeCell ref="N23:R24"/>
    <mergeCell ref="B26:F27"/>
    <mergeCell ref="AO43:BI44"/>
    <mergeCell ref="B35:G36"/>
    <mergeCell ref="B37:G38"/>
    <mergeCell ref="O35:T36"/>
    <mergeCell ref="B41:AA41"/>
    <mergeCell ref="B43:E44"/>
    <mergeCell ref="F43:I44"/>
    <mergeCell ref="K43:N44"/>
    <mergeCell ref="O43:R44"/>
    <mergeCell ref="T43:W44"/>
    <mergeCell ref="X44:AA44"/>
    <mergeCell ref="U36:Y36"/>
    <mergeCell ref="U37:Y37"/>
    <mergeCell ref="U38:Y38"/>
    <mergeCell ref="D71:E72"/>
    <mergeCell ref="F71:H72"/>
    <mergeCell ref="I71:I72"/>
    <mergeCell ref="J71:K72"/>
    <mergeCell ref="B29:F30"/>
  </mergeCells>
  <phoneticPr fontId="1"/>
  <dataValidations count="4">
    <dataValidation type="list" allowBlank="1" showInputMessage="1" showErrorMessage="1" sqref="H65583:M65583 JH65583:JL65583 TD65583:TH65583 ACZ65583:ADD65583 AMV65583:AMZ65583 AWR65583:AWV65583 BGN65583:BGR65583 BQJ65583:BQN65583 CAF65583:CAJ65583 CKB65583:CKF65583 CTX65583:CUB65583 DDT65583:DDX65583 DNP65583:DNT65583 DXL65583:DXP65583 EHH65583:EHL65583 ERD65583:ERH65583 FAZ65583:FBD65583 FKV65583:FKZ65583 FUR65583:FUV65583 GEN65583:GER65583 GOJ65583:GON65583 GYF65583:GYJ65583 HIB65583:HIF65583 HRX65583:HSB65583 IBT65583:IBX65583 ILP65583:ILT65583 IVL65583:IVP65583 JFH65583:JFL65583 JPD65583:JPH65583 JYZ65583:JZD65583 KIV65583:KIZ65583 KSR65583:KSV65583 LCN65583:LCR65583 LMJ65583:LMN65583 LWF65583:LWJ65583 MGB65583:MGF65583 MPX65583:MQB65583 MZT65583:MZX65583 NJP65583:NJT65583 NTL65583:NTP65583 ODH65583:ODL65583 OND65583:ONH65583 OWZ65583:OXD65583 PGV65583:PGZ65583 PQR65583:PQV65583 QAN65583:QAR65583 QKJ65583:QKN65583 QUF65583:QUJ65583 REB65583:REF65583 RNX65583:ROB65583 RXT65583:RXX65583 SHP65583:SHT65583 SRL65583:SRP65583 TBH65583:TBL65583 TLD65583:TLH65583 TUZ65583:TVD65583 UEV65583:UEZ65583 UOR65583:UOV65583 UYN65583:UYR65583 VIJ65583:VIN65583 VSF65583:VSJ65583 WCB65583:WCF65583 WLX65583:WMB65583 WVT65583:WVX65583 H131119:M131119 JH131119:JL131119 TD131119:TH131119 ACZ131119:ADD131119 AMV131119:AMZ131119 AWR131119:AWV131119 BGN131119:BGR131119 BQJ131119:BQN131119 CAF131119:CAJ131119 CKB131119:CKF131119 CTX131119:CUB131119 DDT131119:DDX131119 DNP131119:DNT131119 DXL131119:DXP131119 EHH131119:EHL131119 ERD131119:ERH131119 FAZ131119:FBD131119 FKV131119:FKZ131119 FUR131119:FUV131119 GEN131119:GER131119 GOJ131119:GON131119 GYF131119:GYJ131119 HIB131119:HIF131119 HRX131119:HSB131119 IBT131119:IBX131119 ILP131119:ILT131119 IVL131119:IVP131119 JFH131119:JFL131119 JPD131119:JPH131119 JYZ131119:JZD131119 KIV131119:KIZ131119 KSR131119:KSV131119 LCN131119:LCR131119 LMJ131119:LMN131119 LWF131119:LWJ131119 MGB131119:MGF131119 MPX131119:MQB131119 MZT131119:MZX131119 NJP131119:NJT131119 NTL131119:NTP131119 ODH131119:ODL131119 OND131119:ONH131119 OWZ131119:OXD131119 PGV131119:PGZ131119 PQR131119:PQV131119 QAN131119:QAR131119 QKJ131119:QKN131119 QUF131119:QUJ131119 REB131119:REF131119 RNX131119:ROB131119 RXT131119:RXX131119 SHP131119:SHT131119 SRL131119:SRP131119 TBH131119:TBL131119 TLD131119:TLH131119 TUZ131119:TVD131119 UEV131119:UEZ131119 UOR131119:UOV131119 UYN131119:UYR131119 VIJ131119:VIN131119 VSF131119:VSJ131119 WCB131119:WCF131119 WLX131119:WMB131119 WVT131119:WVX131119 H196655:M196655 JH196655:JL196655 TD196655:TH196655 ACZ196655:ADD196655 AMV196655:AMZ196655 AWR196655:AWV196655 BGN196655:BGR196655 BQJ196655:BQN196655 CAF196655:CAJ196655 CKB196655:CKF196655 CTX196655:CUB196655 DDT196655:DDX196655 DNP196655:DNT196655 DXL196655:DXP196655 EHH196655:EHL196655 ERD196655:ERH196655 FAZ196655:FBD196655 FKV196655:FKZ196655 FUR196655:FUV196655 GEN196655:GER196655 GOJ196655:GON196655 GYF196655:GYJ196655 HIB196655:HIF196655 HRX196655:HSB196655 IBT196655:IBX196655 ILP196655:ILT196655 IVL196655:IVP196655 JFH196655:JFL196655 JPD196655:JPH196655 JYZ196655:JZD196655 KIV196655:KIZ196655 KSR196655:KSV196655 LCN196655:LCR196655 LMJ196655:LMN196655 LWF196655:LWJ196655 MGB196655:MGF196655 MPX196655:MQB196655 MZT196655:MZX196655 NJP196655:NJT196655 NTL196655:NTP196655 ODH196655:ODL196655 OND196655:ONH196655 OWZ196655:OXD196655 PGV196655:PGZ196655 PQR196655:PQV196655 QAN196655:QAR196655 QKJ196655:QKN196655 QUF196655:QUJ196655 REB196655:REF196655 RNX196655:ROB196655 RXT196655:RXX196655 SHP196655:SHT196655 SRL196655:SRP196655 TBH196655:TBL196655 TLD196655:TLH196655 TUZ196655:TVD196655 UEV196655:UEZ196655 UOR196655:UOV196655 UYN196655:UYR196655 VIJ196655:VIN196655 VSF196655:VSJ196655 WCB196655:WCF196655 WLX196655:WMB196655 WVT196655:WVX196655 H262191:M262191 JH262191:JL262191 TD262191:TH262191 ACZ262191:ADD262191 AMV262191:AMZ262191 AWR262191:AWV262191 BGN262191:BGR262191 BQJ262191:BQN262191 CAF262191:CAJ262191 CKB262191:CKF262191 CTX262191:CUB262191 DDT262191:DDX262191 DNP262191:DNT262191 DXL262191:DXP262191 EHH262191:EHL262191 ERD262191:ERH262191 FAZ262191:FBD262191 FKV262191:FKZ262191 FUR262191:FUV262191 GEN262191:GER262191 GOJ262191:GON262191 GYF262191:GYJ262191 HIB262191:HIF262191 HRX262191:HSB262191 IBT262191:IBX262191 ILP262191:ILT262191 IVL262191:IVP262191 JFH262191:JFL262191 JPD262191:JPH262191 JYZ262191:JZD262191 KIV262191:KIZ262191 KSR262191:KSV262191 LCN262191:LCR262191 LMJ262191:LMN262191 LWF262191:LWJ262191 MGB262191:MGF262191 MPX262191:MQB262191 MZT262191:MZX262191 NJP262191:NJT262191 NTL262191:NTP262191 ODH262191:ODL262191 OND262191:ONH262191 OWZ262191:OXD262191 PGV262191:PGZ262191 PQR262191:PQV262191 QAN262191:QAR262191 QKJ262191:QKN262191 QUF262191:QUJ262191 REB262191:REF262191 RNX262191:ROB262191 RXT262191:RXX262191 SHP262191:SHT262191 SRL262191:SRP262191 TBH262191:TBL262191 TLD262191:TLH262191 TUZ262191:TVD262191 UEV262191:UEZ262191 UOR262191:UOV262191 UYN262191:UYR262191 VIJ262191:VIN262191 VSF262191:VSJ262191 WCB262191:WCF262191 WLX262191:WMB262191 WVT262191:WVX262191 H327727:M327727 JH327727:JL327727 TD327727:TH327727 ACZ327727:ADD327727 AMV327727:AMZ327727 AWR327727:AWV327727 BGN327727:BGR327727 BQJ327727:BQN327727 CAF327727:CAJ327727 CKB327727:CKF327727 CTX327727:CUB327727 DDT327727:DDX327727 DNP327727:DNT327727 DXL327727:DXP327727 EHH327727:EHL327727 ERD327727:ERH327727 FAZ327727:FBD327727 FKV327727:FKZ327727 FUR327727:FUV327727 GEN327727:GER327727 GOJ327727:GON327727 GYF327727:GYJ327727 HIB327727:HIF327727 HRX327727:HSB327727 IBT327727:IBX327727 ILP327727:ILT327727 IVL327727:IVP327727 JFH327727:JFL327727 JPD327727:JPH327727 JYZ327727:JZD327727 KIV327727:KIZ327727 KSR327727:KSV327727 LCN327727:LCR327727 LMJ327727:LMN327727 LWF327727:LWJ327727 MGB327727:MGF327727 MPX327727:MQB327727 MZT327727:MZX327727 NJP327727:NJT327727 NTL327727:NTP327727 ODH327727:ODL327727 OND327727:ONH327727 OWZ327727:OXD327727 PGV327727:PGZ327727 PQR327727:PQV327727 QAN327727:QAR327727 QKJ327727:QKN327727 QUF327727:QUJ327727 REB327727:REF327727 RNX327727:ROB327727 RXT327727:RXX327727 SHP327727:SHT327727 SRL327727:SRP327727 TBH327727:TBL327727 TLD327727:TLH327727 TUZ327727:TVD327727 UEV327727:UEZ327727 UOR327727:UOV327727 UYN327727:UYR327727 VIJ327727:VIN327727 VSF327727:VSJ327727 WCB327727:WCF327727 WLX327727:WMB327727 WVT327727:WVX327727 H393263:M393263 JH393263:JL393263 TD393263:TH393263 ACZ393263:ADD393263 AMV393263:AMZ393263 AWR393263:AWV393263 BGN393263:BGR393263 BQJ393263:BQN393263 CAF393263:CAJ393263 CKB393263:CKF393263 CTX393263:CUB393263 DDT393263:DDX393263 DNP393263:DNT393263 DXL393263:DXP393263 EHH393263:EHL393263 ERD393263:ERH393263 FAZ393263:FBD393263 FKV393263:FKZ393263 FUR393263:FUV393263 GEN393263:GER393263 GOJ393263:GON393263 GYF393263:GYJ393263 HIB393263:HIF393263 HRX393263:HSB393263 IBT393263:IBX393263 ILP393263:ILT393263 IVL393263:IVP393263 JFH393263:JFL393263 JPD393263:JPH393263 JYZ393263:JZD393263 KIV393263:KIZ393263 KSR393263:KSV393263 LCN393263:LCR393263 LMJ393263:LMN393263 LWF393263:LWJ393263 MGB393263:MGF393263 MPX393263:MQB393263 MZT393263:MZX393263 NJP393263:NJT393263 NTL393263:NTP393263 ODH393263:ODL393263 OND393263:ONH393263 OWZ393263:OXD393263 PGV393263:PGZ393263 PQR393263:PQV393263 QAN393263:QAR393263 QKJ393263:QKN393263 QUF393263:QUJ393263 REB393263:REF393263 RNX393263:ROB393263 RXT393263:RXX393263 SHP393263:SHT393263 SRL393263:SRP393263 TBH393263:TBL393263 TLD393263:TLH393263 TUZ393263:TVD393263 UEV393263:UEZ393263 UOR393263:UOV393263 UYN393263:UYR393263 VIJ393263:VIN393263 VSF393263:VSJ393263 WCB393263:WCF393263 WLX393263:WMB393263 WVT393263:WVX393263 H458799:M458799 JH458799:JL458799 TD458799:TH458799 ACZ458799:ADD458799 AMV458799:AMZ458799 AWR458799:AWV458799 BGN458799:BGR458799 BQJ458799:BQN458799 CAF458799:CAJ458799 CKB458799:CKF458799 CTX458799:CUB458799 DDT458799:DDX458799 DNP458799:DNT458799 DXL458799:DXP458799 EHH458799:EHL458799 ERD458799:ERH458799 FAZ458799:FBD458799 FKV458799:FKZ458799 FUR458799:FUV458799 GEN458799:GER458799 GOJ458799:GON458799 GYF458799:GYJ458799 HIB458799:HIF458799 HRX458799:HSB458799 IBT458799:IBX458799 ILP458799:ILT458799 IVL458799:IVP458799 JFH458799:JFL458799 JPD458799:JPH458799 JYZ458799:JZD458799 KIV458799:KIZ458799 KSR458799:KSV458799 LCN458799:LCR458799 LMJ458799:LMN458799 LWF458799:LWJ458799 MGB458799:MGF458799 MPX458799:MQB458799 MZT458799:MZX458799 NJP458799:NJT458799 NTL458799:NTP458799 ODH458799:ODL458799 OND458799:ONH458799 OWZ458799:OXD458799 PGV458799:PGZ458799 PQR458799:PQV458799 QAN458799:QAR458799 QKJ458799:QKN458799 QUF458799:QUJ458799 REB458799:REF458799 RNX458799:ROB458799 RXT458799:RXX458799 SHP458799:SHT458799 SRL458799:SRP458799 TBH458799:TBL458799 TLD458799:TLH458799 TUZ458799:TVD458799 UEV458799:UEZ458799 UOR458799:UOV458799 UYN458799:UYR458799 VIJ458799:VIN458799 VSF458799:VSJ458799 WCB458799:WCF458799 WLX458799:WMB458799 WVT458799:WVX458799 H524335:M524335 JH524335:JL524335 TD524335:TH524335 ACZ524335:ADD524335 AMV524335:AMZ524335 AWR524335:AWV524335 BGN524335:BGR524335 BQJ524335:BQN524335 CAF524335:CAJ524335 CKB524335:CKF524335 CTX524335:CUB524335 DDT524335:DDX524335 DNP524335:DNT524335 DXL524335:DXP524335 EHH524335:EHL524335 ERD524335:ERH524335 FAZ524335:FBD524335 FKV524335:FKZ524335 FUR524335:FUV524335 GEN524335:GER524335 GOJ524335:GON524335 GYF524335:GYJ524335 HIB524335:HIF524335 HRX524335:HSB524335 IBT524335:IBX524335 ILP524335:ILT524335 IVL524335:IVP524335 JFH524335:JFL524335 JPD524335:JPH524335 JYZ524335:JZD524335 KIV524335:KIZ524335 KSR524335:KSV524335 LCN524335:LCR524335 LMJ524335:LMN524335 LWF524335:LWJ524335 MGB524335:MGF524335 MPX524335:MQB524335 MZT524335:MZX524335 NJP524335:NJT524335 NTL524335:NTP524335 ODH524335:ODL524335 OND524335:ONH524335 OWZ524335:OXD524335 PGV524335:PGZ524335 PQR524335:PQV524335 QAN524335:QAR524335 QKJ524335:QKN524335 QUF524335:QUJ524335 REB524335:REF524335 RNX524335:ROB524335 RXT524335:RXX524335 SHP524335:SHT524335 SRL524335:SRP524335 TBH524335:TBL524335 TLD524335:TLH524335 TUZ524335:TVD524335 UEV524335:UEZ524335 UOR524335:UOV524335 UYN524335:UYR524335 VIJ524335:VIN524335 VSF524335:VSJ524335 WCB524335:WCF524335 WLX524335:WMB524335 WVT524335:WVX524335 H589871:M589871 JH589871:JL589871 TD589871:TH589871 ACZ589871:ADD589871 AMV589871:AMZ589871 AWR589871:AWV589871 BGN589871:BGR589871 BQJ589871:BQN589871 CAF589871:CAJ589871 CKB589871:CKF589871 CTX589871:CUB589871 DDT589871:DDX589871 DNP589871:DNT589871 DXL589871:DXP589871 EHH589871:EHL589871 ERD589871:ERH589871 FAZ589871:FBD589871 FKV589871:FKZ589871 FUR589871:FUV589871 GEN589871:GER589871 GOJ589871:GON589871 GYF589871:GYJ589871 HIB589871:HIF589871 HRX589871:HSB589871 IBT589871:IBX589871 ILP589871:ILT589871 IVL589871:IVP589871 JFH589871:JFL589871 JPD589871:JPH589871 JYZ589871:JZD589871 KIV589871:KIZ589871 KSR589871:KSV589871 LCN589871:LCR589871 LMJ589871:LMN589871 LWF589871:LWJ589871 MGB589871:MGF589871 MPX589871:MQB589871 MZT589871:MZX589871 NJP589871:NJT589871 NTL589871:NTP589871 ODH589871:ODL589871 OND589871:ONH589871 OWZ589871:OXD589871 PGV589871:PGZ589871 PQR589871:PQV589871 QAN589871:QAR589871 QKJ589871:QKN589871 QUF589871:QUJ589871 REB589871:REF589871 RNX589871:ROB589871 RXT589871:RXX589871 SHP589871:SHT589871 SRL589871:SRP589871 TBH589871:TBL589871 TLD589871:TLH589871 TUZ589871:TVD589871 UEV589871:UEZ589871 UOR589871:UOV589871 UYN589871:UYR589871 VIJ589871:VIN589871 VSF589871:VSJ589871 WCB589871:WCF589871 WLX589871:WMB589871 WVT589871:WVX589871 H655407:M655407 JH655407:JL655407 TD655407:TH655407 ACZ655407:ADD655407 AMV655407:AMZ655407 AWR655407:AWV655407 BGN655407:BGR655407 BQJ655407:BQN655407 CAF655407:CAJ655407 CKB655407:CKF655407 CTX655407:CUB655407 DDT655407:DDX655407 DNP655407:DNT655407 DXL655407:DXP655407 EHH655407:EHL655407 ERD655407:ERH655407 FAZ655407:FBD655407 FKV655407:FKZ655407 FUR655407:FUV655407 GEN655407:GER655407 GOJ655407:GON655407 GYF655407:GYJ655407 HIB655407:HIF655407 HRX655407:HSB655407 IBT655407:IBX655407 ILP655407:ILT655407 IVL655407:IVP655407 JFH655407:JFL655407 JPD655407:JPH655407 JYZ655407:JZD655407 KIV655407:KIZ655407 KSR655407:KSV655407 LCN655407:LCR655407 LMJ655407:LMN655407 LWF655407:LWJ655407 MGB655407:MGF655407 MPX655407:MQB655407 MZT655407:MZX655407 NJP655407:NJT655407 NTL655407:NTP655407 ODH655407:ODL655407 OND655407:ONH655407 OWZ655407:OXD655407 PGV655407:PGZ655407 PQR655407:PQV655407 QAN655407:QAR655407 QKJ655407:QKN655407 QUF655407:QUJ655407 REB655407:REF655407 RNX655407:ROB655407 RXT655407:RXX655407 SHP655407:SHT655407 SRL655407:SRP655407 TBH655407:TBL655407 TLD655407:TLH655407 TUZ655407:TVD655407 UEV655407:UEZ655407 UOR655407:UOV655407 UYN655407:UYR655407 VIJ655407:VIN655407 VSF655407:VSJ655407 WCB655407:WCF655407 WLX655407:WMB655407 WVT655407:WVX655407 H720943:M720943 JH720943:JL720943 TD720943:TH720943 ACZ720943:ADD720943 AMV720943:AMZ720943 AWR720943:AWV720943 BGN720943:BGR720943 BQJ720943:BQN720943 CAF720943:CAJ720943 CKB720943:CKF720943 CTX720943:CUB720943 DDT720943:DDX720943 DNP720943:DNT720943 DXL720943:DXP720943 EHH720943:EHL720943 ERD720943:ERH720943 FAZ720943:FBD720943 FKV720943:FKZ720943 FUR720943:FUV720943 GEN720943:GER720943 GOJ720943:GON720943 GYF720943:GYJ720943 HIB720943:HIF720943 HRX720943:HSB720943 IBT720943:IBX720943 ILP720943:ILT720943 IVL720943:IVP720943 JFH720943:JFL720943 JPD720943:JPH720943 JYZ720943:JZD720943 KIV720943:KIZ720943 KSR720943:KSV720943 LCN720943:LCR720943 LMJ720943:LMN720943 LWF720943:LWJ720943 MGB720943:MGF720943 MPX720943:MQB720943 MZT720943:MZX720943 NJP720943:NJT720943 NTL720943:NTP720943 ODH720943:ODL720943 OND720943:ONH720943 OWZ720943:OXD720943 PGV720943:PGZ720943 PQR720943:PQV720943 QAN720943:QAR720943 QKJ720943:QKN720943 QUF720943:QUJ720943 REB720943:REF720943 RNX720943:ROB720943 RXT720943:RXX720943 SHP720943:SHT720943 SRL720943:SRP720943 TBH720943:TBL720943 TLD720943:TLH720943 TUZ720943:TVD720943 UEV720943:UEZ720943 UOR720943:UOV720943 UYN720943:UYR720943 VIJ720943:VIN720943 VSF720943:VSJ720943 WCB720943:WCF720943 WLX720943:WMB720943 WVT720943:WVX720943 H786479:M786479 JH786479:JL786479 TD786479:TH786479 ACZ786479:ADD786479 AMV786479:AMZ786479 AWR786479:AWV786479 BGN786479:BGR786479 BQJ786479:BQN786479 CAF786479:CAJ786479 CKB786479:CKF786479 CTX786479:CUB786479 DDT786479:DDX786479 DNP786479:DNT786479 DXL786479:DXP786479 EHH786479:EHL786479 ERD786479:ERH786479 FAZ786479:FBD786479 FKV786479:FKZ786479 FUR786479:FUV786479 GEN786479:GER786479 GOJ786479:GON786479 GYF786479:GYJ786479 HIB786479:HIF786479 HRX786479:HSB786479 IBT786479:IBX786479 ILP786479:ILT786479 IVL786479:IVP786479 JFH786479:JFL786479 JPD786479:JPH786479 JYZ786479:JZD786479 KIV786479:KIZ786479 KSR786479:KSV786479 LCN786479:LCR786479 LMJ786479:LMN786479 LWF786479:LWJ786479 MGB786479:MGF786479 MPX786479:MQB786479 MZT786479:MZX786479 NJP786479:NJT786479 NTL786479:NTP786479 ODH786479:ODL786479 OND786479:ONH786479 OWZ786479:OXD786479 PGV786479:PGZ786479 PQR786479:PQV786479 QAN786479:QAR786479 QKJ786479:QKN786479 QUF786479:QUJ786479 REB786479:REF786479 RNX786479:ROB786479 RXT786479:RXX786479 SHP786479:SHT786479 SRL786479:SRP786479 TBH786479:TBL786479 TLD786479:TLH786479 TUZ786479:TVD786479 UEV786479:UEZ786479 UOR786479:UOV786479 UYN786479:UYR786479 VIJ786479:VIN786479 VSF786479:VSJ786479 WCB786479:WCF786479 WLX786479:WMB786479 WVT786479:WVX786479 H852015:M852015 JH852015:JL852015 TD852015:TH852015 ACZ852015:ADD852015 AMV852015:AMZ852015 AWR852015:AWV852015 BGN852015:BGR852015 BQJ852015:BQN852015 CAF852015:CAJ852015 CKB852015:CKF852015 CTX852015:CUB852015 DDT852015:DDX852015 DNP852015:DNT852015 DXL852015:DXP852015 EHH852015:EHL852015 ERD852015:ERH852015 FAZ852015:FBD852015 FKV852015:FKZ852015 FUR852015:FUV852015 GEN852015:GER852015 GOJ852015:GON852015 GYF852015:GYJ852015 HIB852015:HIF852015 HRX852015:HSB852015 IBT852015:IBX852015 ILP852015:ILT852015 IVL852015:IVP852015 JFH852015:JFL852015 JPD852015:JPH852015 JYZ852015:JZD852015 KIV852015:KIZ852015 KSR852015:KSV852015 LCN852015:LCR852015 LMJ852015:LMN852015 LWF852015:LWJ852015 MGB852015:MGF852015 MPX852015:MQB852015 MZT852015:MZX852015 NJP852015:NJT852015 NTL852015:NTP852015 ODH852015:ODL852015 OND852015:ONH852015 OWZ852015:OXD852015 PGV852015:PGZ852015 PQR852015:PQV852015 QAN852015:QAR852015 QKJ852015:QKN852015 QUF852015:QUJ852015 REB852015:REF852015 RNX852015:ROB852015 RXT852015:RXX852015 SHP852015:SHT852015 SRL852015:SRP852015 TBH852015:TBL852015 TLD852015:TLH852015 TUZ852015:TVD852015 UEV852015:UEZ852015 UOR852015:UOV852015 UYN852015:UYR852015 VIJ852015:VIN852015 VSF852015:VSJ852015 WCB852015:WCF852015 WLX852015:WMB852015 WVT852015:WVX852015 H917551:M917551 JH917551:JL917551 TD917551:TH917551 ACZ917551:ADD917551 AMV917551:AMZ917551 AWR917551:AWV917551 BGN917551:BGR917551 BQJ917551:BQN917551 CAF917551:CAJ917551 CKB917551:CKF917551 CTX917551:CUB917551 DDT917551:DDX917551 DNP917551:DNT917551 DXL917551:DXP917551 EHH917551:EHL917551 ERD917551:ERH917551 FAZ917551:FBD917551 FKV917551:FKZ917551 FUR917551:FUV917551 GEN917551:GER917551 GOJ917551:GON917551 GYF917551:GYJ917551 HIB917551:HIF917551 HRX917551:HSB917551 IBT917551:IBX917551 ILP917551:ILT917551 IVL917551:IVP917551 JFH917551:JFL917551 JPD917551:JPH917551 JYZ917551:JZD917551 KIV917551:KIZ917551 KSR917551:KSV917551 LCN917551:LCR917551 LMJ917551:LMN917551 LWF917551:LWJ917551 MGB917551:MGF917551 MPX917551:MQB917551 MZT917551:MZX917551 NJP917551:NJT917551 NTL917551:NTP917551 ODH917551:ODL917551 OND917551:ONH917551 OWZ917551:OXD917551 PGV917551:PGZ917551 PQR917551:PQV917551 QAN917551:QAR917551 QKJ917551:QKN917551 QUF917551:QUJ917551 REB917551:REF917551 RNX917551:ROB917551 RXT917551:RXX917551 SHP917551:SHT917551 SRL917551:SRP917551 TBH917551:TBL917551 TLD917551:TLH917551 TUZ917551:TVD917551 UEV917551:UEZ917551 UOR917551:UOV917551 UYN917551:UYR917551 VIJ917551:VIN917551 VSF917551:VSJ917551 WCB917551:WCF917551 WLX917551:WMB917551 WVT917551:WVX917551 H983087:M983087 JH983087:JL983087 TD983087:TH983087 ACZ983087:ADD983087 AMV983087:AMZ983087 AWR983087:AWV983087 BGN983087:BGR983087 BQJ983087:BQN983087 CAF983087:CAJ983087 CKB983087:CKF983087 CTX983087:CUB983087 DDT983087:DDX983087 DNP983087:DNT983087 DXL983087:DXP983087 EHH983087:EHL983087 ERD983087:ERH983087 FAZ983087:FBD983087 FKV983087:FKZ983087 FUR983087:FUV983087 GEN983087:GER983087 GOJ983087:GON983087 GYF983087:GYJ983087 HIB983087:HIF983087 HRX983087:HSB983087 IBT983087:IBX983087 ILP983087:ILT983087 IVL983087:IVP983087 JFH983087:JFL983087 JPD983087:JPH983087 JYZ983087:JZD983087 KIV983087:KIZ983087 KSR983087:KSV983087 LCN983087:LCR983087 LMJ983087:LMN983087 LWF983087:LWJ983087 MGB983087:MGF983087 MPX983087:MQB983087 MZT983087:MZX983087 NJP983087:NJT983087 NTL983087:NTP983087 ODH983087:ODL983087 OND983087:ONH983087 OWZ983087:OXD983087 PGV983087:PGZ983087 PQR983087:PQV983087 QAN983087:QAR983087 QKJ983087:QKN983087 QUF983087:QUJ983087 REB983087:REF983087 RNX983087:ROB983087 RXT983087:RXX983087 SHP983087:SHT983087 SRL983087:SRP983087 TBH983087:TBL983087 TLD983087:TLH983087 TUZ983087:TVD983087 UEV983087:UEZ983087 UOR983087:UOV983087 UYN983087:UYR983087 VIJ983087:VIN983087 VSF983087:VSJ983087 WCB983087:WCF983087 WLX983087:WMB983087 WVT983087:WVX983087">
      <formula1>"選択してください,従来設備・施設の実測データ,従来設備・施設の性能より推計,仮想設備（現在の平均的な販売設備）の性能より推計"</formula1>
    </dataValidation>
    <dataValidation type="list" allowBlank="1" showInputMessage="1" showErrorMessage="1" sqref="J65545:K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J131081:K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J196617:K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J262153:K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J327689:K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J393225:K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J458761:K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J524297:K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J589833:K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J655369:K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J720905:K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J786441:K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J851977:K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J917513:K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J983049:K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formula1>"法定耐用年数を記入,想定使用年数を記入"</formula1>
    </dataValidation>
    <dataValidation type="list" allowBlank="1" showInputMessage="1" showErrorMessage="1" sqref="WVS983035:WVT983035 JG23:JH23 TC23:TD23 ACY23:ACZ23 AMU23:AMV23 AWQ23:AWR23 BGM23:BGN23 BQI23:BQJ23 CAE23:CAF23 CKA23:CKB23 CTW23:CTX23 DDS23:DDT23 DNO23:DNP23 DXK23:DXL23 EHG23:EHH23 ERC23:ERD23 FAY23:FAZ23 FKU23:FKV23 FUQ23:FUR23 GEM23:GEN23 GOI23:GOJ23 GYE23:GYF23 HIA23:HIB23 HRW23:HRX23 IBS23:IBT23 ILO23:ILP23 IVK23:IVL23 JFG23:JFH23 JPC23:JPD23 JYY23:JYZ23 KIU23:KIV23 KSQ23:KSR23 LCM23:LCN23 LMI23:LMJ23 LWE23:LWF23 MGA23:MGB23 MPW23:MPX23 MZS23:MZT23 NJO23:NJP23 NTK23:NTL23 ODG23:ODH23 ONC23:OND23 OWY23:OWZ23 PGU23:PGV23 PQQ23:PQR23 QAM23:QAN23 QKI23:QKJ23 QUE23:QUF23 REA23:REB23 RNW23:RNX23 RXS23:RXT23 SHO23:SHP23 SRK23:SRL23 TBG23:TBH23 TLC23:TLD23 TUY23:TUZ23 UEU23:UEV23 UOQ23:UOR23 UYM23:UYN23 VII23:VIJ23 VSE23:VSF23 WCA23:WCB23 WLW23:WLX23 WVS23:WVT23 F65531:H65531 JG65531:JH65531 TC65531:TD65531 ACY65531:ACZ65531 AMU65531:AMV65531 AWQ65531:AWR65531 BGM65531:BGN65531 BQI65531:BQJ65531 CAE65531:CAF65531 CKA65531:CKB65531 CTW65531:CTX65531 DDS65531:DDT65531 DNO65531:DNP65531 DXK65531:DXL65531 EHG65531:EHH65531 ERC65531:ERD65531 FAY65531:FAZ65531 FKU65531:FKV65531 FUQ65531:FUR65531 GEM65531:GEN65531 GOI65531:GOJ65531 GYE65531:GYF65531 HIA65531:HIB65531 HRW65531:HRX65531 IBS65531:IBT65531 ILO65531:ILP65531 IVK65531:IVL65531 JFG65531:JFH65531 JPC65531:JPD65531 JYY65531:JYZ65531 KIU65531:KIV65531 KSQ65531:KSR65531 LCM65531:LCN65531 LMI65531:LMJ65531 LWE65531:LWF65531 MGA65531:MGB65531 MPW65531:MPX65531 MZS65531:MZT65531 NJO65531:NJP65531 NTK65531:NTL65531 ODG65531:ODH65531 ONC65531:OND65531 OWY65531:OWZ65531 PGU65531:PGV65531 PQQ65531:PQR65531 QAM65531:QAN65531 QKI65531:QKJ65531 QUE65531:QUF65531 REA65531:REB65531 RNW65531:RNX65531 RXS65531:RXT65531 SHO65531:SHP65531 SRK65531:SRL65531 TBG65531:TBH65531 TLC65531:TLD65531 TUY65531:TUZ65531 UEU65531:UEV65531 UOQ65531:UOR65531 UYM65531:UYN65531 VII65531:VIJ65531 VSE65531:VSF65531 WCA65531:WCB65531 WLW65531:WLX65531 WVS65531:WVT65531 F131067:H131067 JG131067:JH131067 TC131067:TD131067 ACY131067:ACZ131067 AMU131067:AMV131067 AWQ131067:AWR131067 BGM131067:BGN131067 BQI131067:BQJ131067 CAE131067:CAF131067 CKA131067:CKB131067 CTW131067:CTX131067 DDS131067:DDT131067 DNO131067:DNP131067 DXK131067:DXL131067 EHG131067:EHH131067 ERC131067:ERD131067 FAY131067:FAZ131067 FKU131067:FKV131067 FUQ131067:FUR131067 GEM131067:GEN131067 GOI131067:GOJ131067 GYE131067:GYF131067 HIA131067:HIB131067 HRW131067:HRX131067 IBS131067:IBT131067 ILO131067:ILP131067 IVK131067:IVL131067 JFG131067:JFH131067 JPC131067:JPD131067 JYY131067:JYZ131067 KIU131067:KIV131067 KSQ131067:KSR131067 LCM131067:LCN131067 LMI131067:LMJ131067 LWE131067:LWF131067 MGA131067:MGB131067 MPW131067:MPX131067 MZS131067:MZT131067 NJO131067:NJP131067 NTK131067:NTL131067 ODG131067:ODH131067 ONC131067:OND131067 OWY131067:OWZ131067 PGU131067:PGV131067 PQQ131067:PQR131067 QAM131067:QAN131067 QKI131067:QKJ131067 QUE131067:QUF131067 REA131067:REB131067 RNW131067:RNX131067 RXS131067:RXT131067 SHO131067:SHP131067 SRK131067:SRL131067 TBG131067:TBH131067 TLC131067:TLD131067 TUY131067:TUZ131067 UEU131067:UEV131067 UOQ131067:UOR131067 UYM131067:UYN131067 VII131067:VIJ131067 VSE131067:VSF131067 WCA131067:WCB131067 WLW131067:WLX131067 WVS131067:WVT131067 F196603:H196603 JG196603:JH196603 TC196603:TD196603 ACY196603:ACZ196603 AMU196603:AMV196603 AWQ196603:AWR196603 BGM196603:BGN196603 BQI196603:BQJ196603 CAE196603:CAF196603 CKA196603:CKB196603 CTW196603:CTX196603 DDS196603:DDT196603 DNO196603:DNP196603 DXK196603:DXL196603 EHG196603:EHH196603 ERC196603:ERD196603 FAY196603:FAZ196603 FKU196603:FKV196603 FUQ196603:FUR196603 GEM196603:GEN196603 GOI196603:GOJ196603 GYE196603:GYF196603 HIA196603:HIB196603 HRW196603:HRX196603 IBS196603:IBT196603 ILO196603:ILP196603 IVK196603:IVL196603 JFG196603:JFH196603 JPC196603:JPD196603 JYY196603:JYZ196603 KIU196603:KIV196603 KSQ196603:KSR196603 LCM196603:LCN196603 LMI196603:LMJ196603 LWE196603:LWF196603 MGA196603:MGB196603 MPW196603:MPX196603 MZS196603:MZT196603 NJO196603:NJP196603 NTK196603:NTL196603 ODG196603:ODH196603 ONC196603:OND196603 OWY196603:OWZ196603 PGU196603:PGV196603 PQQ196603:PQR196603 QAM196603:QAN196603 QKI196603:QKJ196603 QUE196603:QUF196603 REA196603:REB196603 RNW196603:RNX196603 RXS196603:RXT196603 SHO196603:SHP196603 SRK196603:SRL196603 TBG196603:TBH196603 TLC196603:TLD196603 TUY196603:TUZ196603 UEU196603:UEV196603 UOQ196603:UOR196603 UYM196603:UYN196603 VII196603:VIJ196603 VSE196603:VSF196603 WCA196603:WCB196603 WLW196603:WLX196603 WVS196603:WVT196603 F262139:H262139 JG262139:JH262139 TC262139:TD262139 ACY262139:ACZ262139 AMU262139:AMV262139 AWQ262139:AWR262139 BGM262139:BGN262139 BQI262139:BQJ262139 CAE262139:CAF262139 CKA262139:CKB262139 CTW262139:CTX262139 DDS262139:DDT262139 DNO262139:DNP262139 DXK262139:DXL262139 EHG262139:EHH262139 ERC262139:ERD262139 FAY262139:FAZ262139 FKU262139:FKV262139 FUQ262139:FUR262139 GEM262139:GEN262139 GOI262139:GOJ262139 GYE262139:GYF262139 HIA262139:HIB262139 HRW262139:HRX262139 IBS262139:IBT262139 ILO262139:ILP262139 IVK262139:IVL262139 JFG262139:JFH262139 JPC262139:JPD262139 JYY262139:JYZ262139 KIU262139:KIV262139 KSQ262139:KSR262139 LCM262139:LCN262139 LMI262139:LMJ262139 LWE262139:LWF262139 MGA262139:MGB262139 MPW262139:MPX262139 MZS262139:MZT262139 NJO262139:NJP262139 NTK262139:NTL262139 ODG262139:ODH262139 ONC262139:OND262139 OWY262139:OWZ262139 PGU262139:PGV262139 PQQ262139:PQR262139 QAM262139:QAN262139 QKI262139:QKJ262139 QUE262139:QUF262139 REA262139:REB262139 RNW262139:RNX262139 RXS262139:RXT262139 SHO262139:SHP262139 SRK262139:SRL262139 TBG262139:TBH262139 TLC262139:TLD262139 TUY262139:TUZ262139 UEU262139:UEV262139 UOQ262139:UOR262139 UYM262139:UYN262139 VII262139:VIJ262139 VSE262139:VSF262139 WCA262139:WCB262139 WLW262139:WLX262139 WVS262139:WVT262139 F327675:H327675 JG327675:JH327675 TC327675:TD327675 ACY327675:ACZ327675 AMU327675:AMV327675 AWQ327675:AWR327675 BGM327675:BGN327675 BQI327675:BQJ327675 CAE327675:CAF327675 CKA327675:CKB327675 CTW327675:CTX327675 DDS327675:DDT327675 DNO327675:DNP327675 DXK327675:DXL327675 EHG327675:EHH327675 ERC327675:ERD327675 FAY327675:FAZ327675 FKU327675:FKV327675 FUQ327675:FUR327675 GEM327675:GEN327675 GOI327675:GOJ327675 GYE327675:GYF327675 HIA327675:HIB327675 HRW327675:HRX327675 IBS327675:IBT327675 ILO327675:ILP327675 IVK327675:IVL327675 JFG327675:JFH327675 JPC327675:JPD327675 JYY327675:JYZ327675 KIU327675:KIV327675 KSQ327675:KSR327675 LCM327675:LCN327675 LMI327675:LMJ327675 LWE327675:LWF327675 MGA327675:MGB327675 MPW327675:MPX327675 MZS327675:MZT327675 NJO327675:NJP327675 NTK327675:NTL327675 ODG327675:ODH327675 ONC327675:OND327675 OWY327675:OWZ327675 PGU327675:PGV327675 PQQ327675:PQR327675 QAM327675:QAN327675 QKI327675:QKJ327675 QUE327675:QUF327675 REA327675:REB327675 RNW327675:RNX327675 RXS327675:RXT327675 SHO327675:SHP327675 SRK327675:SRL327675 TBG327675:TBH327675 TLC327675:TLD327675 TUY327675:TUZ327675 UEU327675:UEV327675 UOQ327675:UOR327675 UYM327675:UYN327675 VII327675:VIJ327675 VSE327675:VSF327675 WCA327675:WCB327675 WLW327675:WLX327675 WVS327675:WVT327675 F393211:H393211 JG393211:JH393211 TC393211:TD393211 ACY393211:ACZ393211 AMU393211:AMV393211 AWQ393211:AWR393211 BGM393211:BGN393211 BQI393211:BQJ393211 CAE393211:CAF393211 CKA393211:CKB393211 CTW393211:CTX393211 DDS393211:DDT393211 DNO393211:DNP393211 DXK393211:DXL393211 EHG393211:EHH393211 ERC393211:ERD393211 FAY393211:FAZ393211 FKU393211:FKV393211 FUQ393211:FUR393211 GEM393211:GEN393211 GOI393211:GOJ393211 GYE393211:GYF393211 HIA393211:HIB393211 HRW393211:HRX393211 IBS393211:IBT393211 ILO393211:ILP393211 IVK393211:IVL393211 JFG393211:JFH393211 JPC393211:JPD393211 JYY393211:JYZ393211 KIU393211:KIV393211 KSQ393211:KSR393211 LCM393211:LCN393211 LMI393211:LMJ393211 LWE393211:LWF393211 MGA393211:MGB393211 MPW393211:MPX393211 MZS393211:MZT393211 NJO393211:NJP393211 NTK393211:NTL393211 ODG393211:ODH393211 ONC393211:OND393211 OWY393211:OWZ393211 PGU393211:PGV393211 PQQ393211:PQR393211 QAM393211:QAN393211 QKI393211:QKJ393211 QUE393211:QUF393211 REA393211:REB393211 RNW393211:RNX393211 RXS393211:RXT393211 SHO393211:SHP393211 SRK393211:SRL393211 TBG393211:TBH393211 TLC393211:TLD393211 TUY393211:TUZ393211 UEU393211:UEV393211 UOQ393211:UOR393211 UYM393211:UYN393211 VII393211:VIJ393211 VSE393211:VSF393211 WCA393211:WCB393211 WLW393211:WLX393211 WVS393211:WVT393211 F458747:H458747 JG458747:JH458747 TC458747:TD458747 ACY458747:ACZ458747 AMU458747:AMV458747 AWQ458747:AWR458747 BGM458747:BGN458747 BQI458747:BQJ458747 CAE458747:CAF458747 CKA458747:CKB458747 CTW458747:CTX458747 DDS458747:DDT458747 DNO458747:DNP458747 DXK458747:DXL458747 EHG458747:EHH458747 ERC458747:ERD458747 FAY458747:FAZ458747 FKU458747:FKV458747 FUQ458747:FUR458747 GEM458747:GEN458747 GOI458747:GOJ458747 GYE458747:GYF458747 HIA458747:HIB458747 HRW458747:HRX458747 IBS458747:IBT458747 ILO458747:ILP458747 IVK458747:IVL458747 JFG458747:JFH458747 JPC458747:JPD458747 JYY458747:JYZ458747 KIU458747:KIV458747 KSQ458747:KSR458747 LCM458747:LCN458747 LMI458747:LMJ458747 LWE458747:LWF458747 MGA458747:MGB458747 MPW458747:MPX458747 MZS458747:MZT458747 NJO458747:NJP458747 NTK458747:NTL458747 ODG458747:ODH458747 ONC458747:OND458747 OWY458747:OWZ458747 PGU458747:PGV458747 PQQ458747:PQR458747 QAM458747:QAN458747 QKI458747:QKJ458747 QUE458747:QUF458747 REA458747:REB458747 RNW458747:RNX458747 RXS458747:RXT458747 SHO458747:SHP458747 SRK458747:SRL458747 TBG458747:TBH458747 TLC458747:TLD458747 TUY458747:TUZ458747 UEU458747:UEV458747 UOQ458747:UOR458747 UYM458747:UYN458747 VII458747:VIJ458747 VSE458747:VSF458747 WCA458747:WCB458747 WLW458747:WLX458747 WVS458747:WVT458747 F524283:H524283 JG524283:JH524283 TC524283:TD524283 ACY524283:ACZ524283 AMU524283:AMV524283 AWQ524283:AWR524283 BGM524283:BGN524283 BQI524283:BQJ524283 CAE524283:CAF524283 CKA524283:CKB524283 CTW524283:CTX524283 DDS524283:DDT524283 DNO524283:DNP524283 DXK524283:DXL524283 EHG524283:EHH524283 ERC524283:ERD524283 FAY524283:FAZ524283 FKU524283:FKV524283 FUQ524283:FUR524283 GEM524283:GEN524283 GOI524283:GOJ524283 GYE524283:GYF524283 HIA524283:HIB524283 HRW524283:HRX524283 IBS524283:IBT524283 ILO524283:ILP524283 IVK524283:IVL524283 JFG524283:JFH524283 JPC524283:JPD524283 JYY524283:JYZ524283 KIU524283:KIV524283 KSQ524283:KSR524283 LCM524283:LCN524283 LMI524283:LMJ524283 LWE524283:LWF524283 MGA524283:MGB524283 MPW524283:MPX524283 MZS524283:MZT524283 NJO524283:NJP524283 NTK524283:NTL524283 ODG524283:ODH524283 ONC524283:OND524283 OWY524283:OWZ524283 PGU524283:PGV524283 PQQ524283:PQR524283 QAM524283:QAN524283 QKI524283:QKJ524283 QUE524283:QUF524283 REA524283:REB524283 RNW524283:RNX524283 RXS524283:RXT524283 SHO524283:SHP524283 SRK524283:SRL524283 TBG524283:TBH524283 TLC524283:TLD524283 TUY524283:TUZ524283 UEU524283:UEV524283 UOQ524283:UOR524283 UYM524283:UYN524283 VII524283:VIJ524283 VSE524283:VSF524283 WCA524283:WCB524283 WLW524283:WLX524283 WVS524283:WVT524283 F589819:H589819 JG589819:JH589819 TC589819:TD589819 ACY589819:ACZ589819 AMU589819:AMV589819 AWQ589819:AWR589819 BGM589819:BGN589819 BQI589819:BQJ589819 CAE589819:CAF589819 CKA589819:CKB589819 CTW589819:CTX589819 DDS589819:DDT589819 DNO589819:DNP589819 DXK589819:DXL589819 EHG589819:EHH589819 ERC589819:ERD589819 FAY589819:FAZ589819 FKU589819:FKV589819 FUQ589819:FUR589819 GEM589819:GEN589819 GOI589819:GOJ589819 GYE589819:GYF589819 HIA589819:HIB589819 HRW589819:HRX589819 IBS589819:IBT589819 ILO589819:ILP589819 IVK589819:IVL589819 JFG589819:JFH589819 JPC589819:JPD589819 JYY589819:JYZ589819 KIU589819:KIV589819 KSQ589819:KSR589819 LCM589819:LCN589819 LMI589819:LMJ589819 LWE589819:LWF589819 MGA589819:MGB589819 MPW589819:MPX589819 MZS589819:MZT589819 NJO589819:NJP589819 NTK589819:NTL589819 ODG589819:ODH589819 ONC589819:OND589819 OWY589819:OWZ589819 PGU589819:PGV589819 PQQ589819:PQR589819 QAM589819:QAN589819 QKI589819:QKJ589819 QUE589819:QUF589819 REA589819:REB589819 RNW589819:RNX589819 RXS589819:RXT589819 SHO589819:SHP589819 SRK589819:SRL589819 TBG589819:TBH589819 TLC589819:TLD589819 TUY589819:TUZ589819 UEU589819:UEV589819 UOQ589819:UOR589819 UYM589819:UYN589819 VII589819:VIJ589819 VSE589819:VSF589819 WCA589819:WCB589819 WLW589819:WLX589819 WVS589819:WVT589819 F655355:H655355 JG655355:JH655355 TC655355:TD655355 ACY655355:ACZ655355 AMU655355:AMV655355 AWQ655355:AWR655355 BGM655355:BGN655355 BQI655355:BQJ655355 CAE655355:CAF655355 CKA655355:CKB655355 CTW655355:CTX655355 DDS655355:DDT655355 DNO655355:DNP655355 DXK655355:DXL655355 EHG655355:EHH655355 ERC655355:ERD655355 FAY655355:FAZ655355 FKU655355:FKV655355 FUQ655355:FUR655355 GEM655355:GEN655355 GOI655355:GOJ655355 GYE655355:GYF655355 HIA655355:HIB655355 HRW655355:HRX655355 IBS655355:IBT655355 ILO655355:ILP655355 IVK655355:IVL655355 JFG655355:JFH655355 JPC655355:JPD655355 JYY655355:JYZ655355 KIU655355:KIV655355 KSQ655355:KSR655355 LCM655355:LCN655355 LMI655355:LMJ655355 LWE655355:LWF655355 MGA655355:MGB655355 MPW655355:MPX655355 MZS655355:MZT655355 NJO655355:NJP655355 NTK655355:NTL655355 ODG655355:ODH655355 ONC655355:OND655355 OWY655355:OWZ655355 PGU655355:PGV655355 PQQ655355:PQR655355 QAM655355:QAN655355 QKI655355:QKJ655355 QUE655355:QUF655355 REA655355:REB655355 RNW655355:RNX655355 RXS655355:RXT655355 SHO655355:SHP655355 SRK655355:SRL655355 TBG655355:TBH655355 TLC655355:TLD655355 TUY655355:TUZ655355 UEU655355:UEV655355 UOQ655355:UOR655355 UYM655355:UYN655355 VII655355:VIJ655355 VSE655355:VSF655355 WCA655355:WCB655355 WLW655355:WLX655355 WVS655355:WVT655355 F720891:H720891 JG720891:JH720891 TC720891:TD720891 ACY720891:ACZ720891 AMU720891:AMV720891 AWQ720891:AWR720891 BGM720891:BGN720891 BQI720891:BQJ720891 CAE720891:CAF720891 CKA720891:CKB720891 CTW720891:CTX720891 DDS720891:DDT720891 DNO720891:DNP720891 DXK720891:DXL720891 EHG720891:EHH720891 ERC720891:ERD720891 FAY720891:FAZ720891 FKU720891:FKV720891 FUQ720891:FUR720891 GEM720891:GEN720891 GOI720891:GOJ720891 GYE720891:GYF720891 HIA720891:HIB720891 HRW720891:HRX720891 IBS720891:IBT720891 ILO720891:ILP720891 IVK720891:IVL720891 JFG720891:JFH720891 JPC720891:JPD720891 JYY720891:JYZ720891 KIU720891:KIV720891 KSQ720891:KSR720891 LCM720891:LCN720891 LMI720891:LMJ720891 LWE720891:LWF720891 MGA720891:MGB720891 MPW720891:MPX720891 MZS720891:MZT720891 NJO720891:NJP720891 NTK720891:NTL720891 ODG720891:ODH720891 ONC720891:OND720891 OWY720891:OWZ720891 PGU720891:PGV720891 PQQ720891:PQR720891 QAM720891:QAN720891 QKI720891:QKJ720891 QUE720891:QUF720891 REA720891:REB720891 RNW720891:RNX720891 RXS720891:RXT720891 SHO720891:SHP720891 SRK720891:SRL720891 TBG720891:TBH720891 TLC720891:TLD720891 TUY720891:TUZ720891 UEU720891:UEV720891 UOQ720891:UOR720891 UYM720891:UYN720891 VII720891:VIJ720891 VSE720891:VSF720891 WCA720891:WCB720891 WLW720891:WLX720891 WVS720891:WVT720891 F786427:H786427 JG786427:JH786427 TC786427:TD786427 ACY786427:ACZ786427 AMU786427:AMV786427 AWQ786427:AWR786427 BGM786427:BGN786427 BQI786427:BQJ786427 CAE786427:CAF786427 CKA786427:CKB786427 CTW786427:CTX786427 DDS786427:DDT786427 DNO786427:DNP786427 DXK786427:DXL786427 EHG786427:EHH786427 ERC786427:ERD786427 FAY786427:FAZ786427 FKU786427:FKV786427 FUQ786427:FUR786427 GEM786427:GEN786427 GOI786427:GOJ786427 GYE786427:GYF786427 HIA786427:HIB786427 HRW786427:HRX786427 IBS786427:IBT786427 ILO786427:ILP786427 IVK786427:IVL786427 JFG786427:JFH786427 JPC786427:JPD786427 JYY786427:JYZ786427 KIU786427:KIV786427 KSQ786427:KSR786427 LCM786427:LCN786427 LMI786427:LMJ786427 LWE786427:LWF786427 MGA786427:MGB786427 MPW786427:MPX786427 MZS786427:MZT786427 NJO786427:NJP786427 NTK786427:NTL786427 ODG786427:ODH786427 ONC786427:OND786427 OWY786427:OWZ786427 PGU786427:PGV786427 PQQ786427:PQR786427 QAM786427:QAN786427 QKI786427:QKJ786427 QUE786427:QUF786427 REA786427:REB786427 RNW786427:RNX786427 RXS786427:RXT786427 SHO786427:SHP786427 SRK786427:SRL786427 TBG786427:TBH786427 TLC786427:TLD786427 TUY786427:TUZ786427 UEU786427:UEV786427 UOQ786427:UOR786427 UYM786427:UYN786427 VII786427:VIJ786427 VSE786427:VSF786427 WCA786427:WCB786427 WLW786427:WLX786427 WVS786427:WVT786427 F851963:H851963 JG851963:JH851963 TC851963:TD851963 ACY851963:ACZ851963 AMU851963:AMV851963 AWQ851963:AWR851963 BGM851963:BGN851963 BQI851963:BQJ851963 CAE851963:CAF851963 CKA851963:CKB851963 CTW851963:CTX851963 DDS851963:DDT851963 DNO851963:DNP851963 DXK851963:DXL851963 EHG851963:EHH851963 ERC851963:ERD851963 FAY851963:FAZ851963 FKU851963:FKV851963 FUQ851963:FUR851963 GEM851963:GEN851963 GOI851963:GOJ851963 GYE851963:GYF851963 HIA851963:HIB851963 HRW851963:HRX851963 IBS851963:IBT851963 ILO851963:ILP851963 IVK851963:IVL851963 JFG851963:JFH851963 JPC851963:JPD851963 JYY851963:JYZ851963 KIU851963:KIV851963 KSQ851963:KSR851963 LCM851963:LCN851963 LMI851963:LMJ851963 LWE851963:LWF851963 MGA851963:MGB851963 MPW851963:MPX851963 MZS851963:MZT851963 NJO851963:NJP851963 NTK851963:NTL851963 ODG851963:ODH851963 ONC851963:OND851963 OWY851963:OWZ851963 PGU851963:PGV851963 PQQ851963:PQR851963 QAM851963:QAN851963 QKI851963:QKJ851963 QUE851963:QUF851963 REA851963:REB851963 RNW851963:RNX851963 RXS851963:RXT851963 SHO851963:SHP851963 SRK851963:SRL851963 TBG851963:TBH851963 TLC851963:TLD851963 TUY851963:TUZ851963 UEU851963:UEV851963 UOQ851963:UOR851963 UYM851963:UYN851963 VII851963:VIJ851963 VSE851963:VSF851963 WCA851963:WCB851963 WLW851963:WLX851963 WVS851963:WVT851963 F917499:H917499 JG917499:JH917499 TC917499:TD917499 ACY917499:ACZ917499 AMU917499:AMV917499 AWQ917499:AWR917499 BGM917499:BGN917499 BQI917499:BQJ917499 CAE917499:CAF917499 CKA917499:CKB917499 CTW917499:CTX917499 DDS917499:DDT917499 DNO917499:DNP917499 DXK917499:DXL917499 EHG917499:EHH917499 ERC917499:ERD917499 FAY917499:FAZ917499 FKU917499:FKV917499 FUQ917499:FUR917499 GEM917499:GEN917499 GOI917499:GOJ917499 GYE917499:GYF917499 HIA917499:HIB917499 HRW917499:HRX917499 IBS917499:IBT917499 ILO917499:ILP917499 IVK917499:IVL917499 JFG917499:JFH917499 JPC917499:JPD917499 JYY917499:JYZ917499 KIU917499:KIV917499 KSQ917499:KSR917499 LCM917499:LCN917499 LMI917499:LMJ917499 LWE917499:LWF917499 MGA917499:MGB917499 MPW917499:MPX917499 MZS917499:MZT917499 NJO917499:NJP917499 NTK917499:NTL917499 ODG917499:ODH917499 ONC917499:OND917499 OWY917499:OWZ917499 PGU917499:PGV917499 PQQ917499:PQR917499 QAM917499:QAN917499 QKI917499:QKJ917499 QUE917499:QUF917499 REA917499:REB917499 RNW917499:RNX917499 RXS917499:RXT917499 SHO917499:SHP917499 SRK917499:SRL917499 TBG917499:TBH917499 TLC917499:TLD917499 TUY917499:TUZ917499 UEU917499:UEV917499 UOQ917499:UOR917499 UYM917499:UYN917499 VII917499:VIJ917499 VSE917499:VSF917499 WCA917499:WCB917499 WLW917499:WLX917499 WVS917499:WVT917499 F983035:H983035 JG983035:JH983035 TC983035:TD983035 ACY983035:ACZ983035 AMU983035:AMV983035 AWQ983035:AWR983035 BGM983035:BGN983035 BQI983035:BQJ983035 CAE983035:CAF983035 CKA983035:CKB983035 CTW983035:CTX983035 DDS983035:DDT983035 DNO983035:DNP983035 DXK983035:DXL983035 EHG983035:EHH983035 ERC983035:ERD983035 FAY983035:FAZ983035 FKU983035:FKV983035 FUQ983035:FUR983035 GEM983035:GEN983035 GOI983035:GOJ983035 GYE983035:GYF983035 HIA983035:HIB983035 HRW983035:HRX983035 IBS983035:IBT983035 ILO983035:ILP983035 IVK983035:IVL983035 JFG983035:JFH983035 JPC983035:JPD983035 JYY983035:JYZ983035 KIU983035:KIV983035 KSQ983035:KSR983035 LCM983035:LCN983035 LMI983035:LMJ983035 LWE983035:LWF983035 MGA983035:MGB983035 MPW983035:MPX983035 MZS983035:MZT983035 NJO983035:NJP983035 NTK983035:NTL983035 ODG983035:ODH983035 ONC983035:OND983035 OWY983035:OWZ983035 PGU983035:PGV983035 PQQ983035:PQR983035 QAM983035:QAN983035 QKI983035:QKJ983035 QUE983035:QUF983035 REA983035:REB983035 RNW983035:RNX983035 RXS983035:RXT983035 SHO983035:SHP983035 SRK983035:SRL983035 TBG983035:TBH983035 TLC983035:TLD983035 TUY983035:TUZ983035 UEU983035:UEV983035 UOQ983035:UOR983035 UYM983035:UYN983035 VII983035:VIJ983035 VSE983035:VSF983035 WCA983035:WCB983035 WLW983035:WLX983035 JG30:JH30 TC30:TD30 ACY30:ACZ30 AMU30:AMV30 AWQ30:AWR30 BGM30:BGN30 BQI30:BQJ30 CAE30:CAF30 CKA30:CKB30 CTW30:CTX30 DDS30:DDT30 DNO30:DNP30 DXK30:DXL30 EHG30:EHH30 ERC30:ERD30 FAY30:FAZ30 FKU30:FKV30 FUQ30:FUR30 GEM30:GEN30 GOI30:GOJ30 GYE30:GYF30 HIA30:HIB30 HRW30:HRX30 IBS30:IBT30 ILO30:ILP30 IVK30:IVL30 JFG30:JFH30 JPC30:JPD30 JYY30:JYZ30 KIU30:KIV30 KSQ30:KSR30 LCM30:LCN30 LMI30:LMJ30 LWE30:LWF30 MGA30:MGB30 MPW30:MPX30 MZS30:MZT30 NJO30:NJP30 NTK30:NTL30 ODG30:ODH30 ONC30:OND30 OWY30:OWZ30 PGU30:PGV30 PQQ30:PQR30 QAM30:QAN30 QKI30:QKJ30 QUE30:QUF30 REA30:REB30 RNW30:RNX30 RXS30:RXT30 SHO30:SHP30 SRK30:SRL30 TBG30:TBH30 TLC30:TLD30 TUY30:TUZ30 UEU30:UEV30 UOQ30:UOR30 UYM30:UYN30 VII30:VIJ30 VSE30:VSF30 WCA30:WCB30 WLW30:WLX30 WVS30:WVT30 JG48:JH48 TC48:TD48 ACY48:ACZ48 AMU48:AMV48 AWQ48:AWR48 BGM48:BGN48 BQI48:BQJ48 CAE48:CAF48 CKA48:CKB48 CTW48:CTX48 DDS48:DDT48 DNO48:DNP48 DXK48:DXL48 EHG48:EHH48 ERC48:ERD48 FAY48:FAZ48 FKU48:FKV48 FUQ48:FUR48 GEM48:GEN48 GOI48:GOJ48 GYE48:GYF48 HIA48:HIB48 HRW48:HRX48 IBS48:IBT48 ILO48:ILP48 IVK48:IVL48 JFG48:JFH48 JPC48:JPD48 JYY48:JYZ48 KIU48:KIV48 KSQ48:KSR48 LCM48:LCN48 LMI48:LMJ48 LWE48:LWF48 MGA48:MGB48 MPW48:MPX48 MZS48:MZT48 NJO48:NJP48 NTK48:NTL48 ODG48:ODH48 ONC48:OND48 OWY48:OWZ48 PGU48:PGV48 PQQ48:PQR48 QAM48:QAN48 QKI48:QKJ48 QUE48:QUF48 REA48:REB48 RNW48:RNX48 RXS48:RXT48 SHO48:SHP48 SRK48:SRL48 TBG48:TBH48 TLC48:TLD48 TUY48:TUZ48 UEU48:UEV48 UOQ48:UOR48 UYM48:UYN48 VII48:VIJ48 VSE48:VSF48 WCA48:WCB48 WLW48:WLX48 WVS48:WVT48 TB32:TC33 ACX32:ACY33 AMT32:AMU33 AWP32:AWQ33 BGL32:BGM33 BQH32:BQI33 CAD32:CAE33 CJZ32:CKA33 CTV32:CTW33 DDR32:DDS33 DNN32:DNO33 DXJ32:DXK33 EHF32:EHG33 ERB32:ERC33 FAX32:FAY33 FKT32:FKU33 FUP32:FUQ33 GEL32:GEM33 GOH32:GOI33 GYD32:GYE33 HHZ32:HIA33 HRV32:HRW33 IBR32:IBS33 ILN32:ILO33 IVJ32:IVK33 JFF32:JFG33 JPB32:JPC33 JYX32:JYY33 KIT32:KIU33 KSP32:KSQ33 LCL32:LCM33 LMH32:LMI33 LWD32:LWE33 MFZ32:MGA33 MPV32:MPW33 MZR32:MZS33 NJN32:NJO33 NTJ32:NTK33 ODF32:ODG33 ONB32:ONC33 OWX32:OWY33 PGT32:PGU33 PQP32:PQQ33 QAL32:QAM33 QKH32:QKI33 QUD32:QUE33 RDZ32:REA33 RNV32:RNW33 RXR32:RXS33 SHN32:SHO33 SRJ32:SRK33 TBF32:TBG33 TLB32:TLC33 TUX32:TUY33 UET32:UEU33 UOP32:UOQ33 UYL32:UYM33 VIH32:VII33 VSD32:VSE33 WBZ32:WCA33 WLV32:WLW33 WVR32:WVS33 JF32:JG33">
      <formula1>"選択してください,新設,入れ替え"</formula1>
    </dataValidation>
    <dataValidation type="list" allowBlank="1" showInputMessage="1" showErrorMessage="1" sqref="WVU983043 WLY983043 WCC983043 VSG983043 VIK983043 UYO983043 UOS983043 UEW983043 TVA983043 TLE983043 TBI983043 SRM983043 SHQ983043 RXU983043 RNY983043 REC983043 QUG983043 QKK983043 QAO983043 PQS983043 PGW983043 OXA983043 ONE983043 ODI983043 NTM983043 NJQ983043 MZU983043 MPY983043 MGC983043 LWG983043 LMK983043 LCO983043 KSS983043 KIW983043 JZA983043 JPE983043 JFI983043 IVM983043 ILQ983043 IBU983043 HRY983043 HIC983043 GYG983043 GOK983043 GEO983043 FUS983043 FKW983043 FBA983043 ERE983043 EHI983043 DXM983043 DNQ983043 DDU983043 CTY983043 CKC983043 CAG983043 BQK983043 BGO983043 AWS983043 AMW983043 ADA983043 TE983043 JI983043 I983043 WVU917507 WLY917507 WCC917507 VSG917507 VIK917507 UYO917507 UOS917507 UEW917507 TVA917507 TLE917507 TBI917507 SRM917507 SHQ917507 RXU917507 RNY917507 REC917507 QUG917507 QKK917507 QAO917507 PQS917507 PGW917507 OXA917507 ONE917507 ODI917507 NTM917507 NJQ917507 MZU917507 MPY917507 MGC917507 LWG917507 LMK917507 LCO917507 KSS917507 KIW917507 JZA917507 JPE917507 JFI917507 IVM917507 ILQ917507 IBU917507 HRY917507 HIC917507 GYG917507 GOK917507 GEO917507 FUS917507 FKW917507 FBA917507 ERE917507 EHI917507 DXM917507 DNQ917507 DDU917507 CTY917507 CKC917507 CAG917507 BQK917507 BGO917507 AWS917507 AMW917507 ADA917507 TE917507 JI917507 I917507 WVU851971 WLY851971 WCC851971 VSG851971 VIK851971 UYO851971 UOS851971 UEW851971 TVA851971 TLE851971 TBI851971 SRM851971 SHQ851971 RXU851971 RNY851971 REC851971 QUG851971 QKK851971 QAO851971 PQS851971 PGW851971 OXA851971 ONE851971 ODI851971 NTM851971 NJQ851971 MZU851971 MPY851971 MGC851971 LWG851971 LMK851971 LCO851971 KSS851971 KIW851971 JZA851971 JPE851971 JFI851971 IVM851971 ILQ851971 IBU851971 HRY851971 HIC851971 GYG851971 GOK851971 GEO851971 FUS851971 FKW851971 FBA851971 ERE851971 EHI851971 DXM851971 DNQ851971 DDU851971 CTY851971 CKC851971 CAG851971 BQK851971 BGO851971 AWS851971 AMW851971 ADA851971 TE851971 JI851971 I851971 WVU786435 WLY786435 WCC786435 VSG786435 VIK786435 UYO786435 UOS786435 UEW786435 TVA786435 TLE786435 TBI786435 SRM786435 SHQ786435 RXU786435 RNY786435 REC786435 QUG786435 QKK786435 QAO786435 PQS786435 PGW786435 OXA786435 ONE786435 ODI786435 NTM786435 NJQ786435 MZU786435 MPY786435 MGC786435 LWG786435 LMK786435 LCO786435 KSS786435 KIW786435 JZA786435 JPE786435 JFI786435 IVM786435 ILQ786435 IBU786435 HRY786435 HIC786435 GYG786435 GOK786435 GEO786435 FUS786435 FKW786435 FBA786435 ERE786435 EHI786435 DXM786435 DNQ786435 DDU786435 CTY786435 CKC786435 CAG786435 BQK786435 BGO786435 AWS786435 AMW786435 ADA786435 TE786435 JI786435 I786435 WVU720899 WLY720899 WCC720899 VSG720899 VIK720899 UYO720899 UOS720899 UEW720899 TVA720899 TLE720899 TBI720899 SRM720899 SHQ720899 RXU720899 RNY720899 REC720899 QUG720899 QKK720899 QAO720899 PQS720899 PGW720899 OXA720899 ONE720899 ODI720899 NTM720899 NJQ720899 MZU720899 MPY720899 MGC720899 LWG720899 LMK720899 LCO720899 KSS720899 KIW720899 JZA720899 JPE720899 JFI720899 IVM720899 ILQ720899 IBU720899 HRY720899 HIC720899 GYG720899 GOK720899 GEO720899 FUS720899 FKW720899 FBA720899 ERE720899 EHI720899 DXM720899 DNQ720899 DDU720899 CTY720899 CKC720899 CAG720899 BQK720899 BGO720899 AWS720899 AMW720899 ADA720899 TE720899 JI720899 I720899 WVU655363 WLY655363 WCC655363 VSG655363 VIK655363 UYO655363 UOS655363 UEW655363 TVA655363 TLE655363 TBI655363 SRM655363 SHQ655363 RXU655363 RNY655363 REC655363 QUG655363 QKK655363 QAO655363 PQS655363 PGW655363 OXA655363 ONE655363 ODI655363 NTM655363 NJQ655363 MZU655363 MPY655363 MGC655363 LWG655363 LMK655363 LCO655363 KSS655363 KIW655363 JZA655363 JPE655363 JFI655363 IVM655363 ILQ655363 IBU655363 HRY655363 HIC655363 GYG655363 GOK655363 GEO655363 FUS655363 FKW655363 FBA655363 ERE655363 EHI655363 DXM655363 DNQ655363 DDU655363 CTY655363 CKC655363 CAG655363 BQK655363 BGO655363 AWS655363 AMW655363 ADA655363 TE655363 JI655363 I655363 WVU589827 WLY589827 WCC589827 VSG589827 VIK589827 UYO589827 UOS589827 UEW589827 TVA589827 TLE589827 TBI589827 SRM589827 SHQ589827 RXU589827 RNY589827 REC589827 QUG589827 QKK589827 QAO589827 PQS589827 PGW589827 OXA589827 ONE589827 ODI589827 NTM589827 NJQ589827 MZU589827 MPY589827 MGC589827 LWG589827 LMK589827 LCO589827 KSS589827 KIW589827 JZA589827 JPE589827 JFI589827 IVM589827 ILQ589827 IBU589827 HRY589827 HIC589827 GYG589827 GOK589827 GEO589827 FUS589827 FKW589827 FBA589827 ERE589827 EHI589827 DXM589827 DNQ589827 DDU589827 CTY589827 CKC589827 CAG589827 BQK589827 BGO589827 AWS589827 AMW589827 ADA589827 TE589827 JI589827 I589827 WVU524291 WLY524291 WCC524291 VSG524291 VIK524291 UYO524291 UOS524291 UEW524291 TVA524291 TLE524291 TBI524291 SRM524291 SHQ524291 RXU524291 RNY524291 REC524291 QUG524291 QKK524291 QAO524291 PQS524291 PGW524291 OXA524291 ONE524291 ODI524291 NTM524291 NJQ524291 MZU524291 MPY524291 MGC524291 LWG524291 LMK524291 LCO524291 KSS524291 KIW524291 JZA524291 JPE524291 JFI524291 IVM524291 ILQ524291 IBU524291 HRY524291 HIC524291 GYG524291 GOK524291 GEO524291 FUS524291 FKW524291 FBA524291 ERE524291 EHI524291 DXM524291 DNQ524291 DDU524291 CTY524291 CKC524291 CAG524291 BQK524291 BGO524291 AWS524291 AMW524291 ADA524291 TE524291 JI524291 I524291 WVU458755 WLY458755 WCC458755 VSG458755 VIK458755 UYO458755 UOS458755 UEW458755 TVA458755 TLE458755 TBI458755 SRM458755 SHQ458755 RXU458755 RNY458755 REC458755 QUG458755 QKK458755 QAO458755 PQS458755 PGW458755 OXA458755 ONE458755 ODI458755 NTM458755 NJQ458755 MZU458755 MPY458755 MGC458755 LWG458755 LMK458755 LCO458755 KSS458755 KIW458755 JZA458755 JPE458755 JFI458755 IVM458755 ILQ458755 IBU458755 HRY458755 HIC458755 GYG458755 GOK458755 GEO458755 FUS458755 FKW458755 FBA458755 ERE458755 EHI458755 DXM458755 DNQ458755 DDU458755 CTY458755 CKC458755 CAG458755 BQK458755 BGO458755 AWS458755 AMW458755 ADA458755 TE458755 JI458755 I458755 WVU393219 WLY393219 WCC393219 VSG393219 VIK393219 UYO393219 UOS393219 UEW393219 TVA393219 TLE393219 TBI393219 SRM393219 SHQ393219 RXU393219 RNY393219 REC393219 QUG393219 QKK393219 QAO393219 PQS393219 PGW393219 OXA393219 ONE393219 ODI393219 NTM393219 NJQ393219 MZU393219 MPY393219 MGC393219 LWG393219 LMK393219 LCO393219 KSS393219 KIW393219 JZA393219 JPE393219 JFI393219 IVM393219 ILQ393219 IBU393219 HRY393219 HIC393219 GYG393219 GOK393219 GEO393219 FUS393219 FKW393219 FBA393219 ERE393219 EHI393219 DXM393219 DNQ393219 DDU393219 CTY393219 CKC393219 CAG393219 BQK393219 BGO393219 AWS393219 AMW393219 ADA393219 TE393219 JI393219 I393219 WVU327683 WLY327683 WCC327683 VSG327683 VIK327683 UYO327683 UOS327683 UEW327683 TVA327683 TLE327683 TBI327683 SRM327683 SHQ327683 RXU327683 RNY327683 REC327683 QUG327683 QKK327683 QAO327683 PQS327683 PGW327683 OXA327683 ONE327683 ODI327683 NTM327683 NJQ327683 MZU327683 MPY327683 MGC327683 LWG327683 LMK327683 LCO327683 KSS327683 KIW327683 JZA327683 JPE327683 JFI327683 IVM327683 ILQ327683 IBU327683 HRY327683 HIC327683 GYG327683 GOK327683 GEO327683 FUS327683 FKW327683 FBA327683 ERE327683 EHI327683 DXM327683 DNQ327683 DDU327683 CTY327683 CKC327683 CAG327683 BQK327683 BGO327683 AWS327683 AMW327683 ADA327683 TE327683 JI327683 I327683 WVU262147 WLY262147 WCC262147 VSG262147 VIK262147 UYO262147 UOS262147 UEW262147 TVA262147 TLE262147 TBI262147 SRM262147 SHQ262147 RXU262147 RNY262147 REC262147 QUG262147 QKK262147 QAO262147 PQS262147 PGW262147 OXA262147 ONE262147 ODI262147 NTM262147 NJQ262147 MZU262147 MPY262147 MGC262147 LWG262147 LMK262147 LCO262147 KSS262147 KIW262147 JZA262147 JPE262147 JFI262147 IVM262147 ILQ262147 IBU262147 HRY262147 HIC262147 GYG262147 GOK262147 GEO262147 FUS262147 FKW262147 FBA262147 ERE262147 EHI262147 DXM262147 DNQ262147 DDU262147 CTY262147 CKC262147 CAG262147 BQK262147 BGO262147 AWS262147 AMW262147 ADA262147 TE262147 JI262147 I262147 WVU196611 WLY196611 WCC196611 VSG196611 VIK196611 UYO196611 UOS196611 UEW196611 TVA196611 TLE196611 TBI196611 SRM196611 SHQ196611 RXU196611 RNY196611 REC196611 QUG196611 QKK196611 QAO196611 PQS196611 PGW196611 OXA196611 ONE196611 ODI196611 NTM196611 NJQ196611 MZU196611 MPY196611 MGC196611 LWG196611 LMK196611 LCO196611 KSS196611 KIW196611 JZA196611 JPE196611 JFI196611 IVM196611 ILQ196611 IBU196611 HRY196611 HIC196611 GYG196611 GOK196611 GEO196611 FUS196611 FKW196611 FBA196611 ERE196611 EHI196611 DXM196611 DNQ196611 DDU196611 CTY196611 CKC196611 CAG196611 BQK196611 BGO196611 AWS196611 AMW196611 ADA196611 TE196611 JI196611 I196611 WVU131075 WLY131075 WCC131075 VSG131075 VIK131075 UYO131075 UOS131075 UEW131075 TVA131075 TLE131075 TBI131075 SRM131075 SHQ131075 RXU131075 RNY131075 REC131075 QUG131075 QKK131075 QAO131075 PQS131075 PGW131075 OXA131075 ONE131075 ODI131075 NTM131075 NJQ131075 MZU131075 MPY131075 MGC131075 LWG131075 LMK131075 LCO131075 KSS131075 KIW131075 JZA131075 JPE131075 JFI131075 IVM131075 ILQ131075 IBU131075 HRY131075 HIC131075 GYG131075 GOK131075 GEO131075 FUS131075 FKW131075 FBA131075 ERE131075 EHI131075 DXM131075 DNQ131075 DDU131075 CTY131075 CKC131075 CAG131075 BQK131075 BGO131075 AWS131075 AMW131075 ADA131075 TE131075 JI131075 I131075 WVU65539 WLY65539 WCC65539 VSG65539 VIK65539 UYO65539 UOS65539 UEW65539 TVA65539 TLE65539 TBI65539 SRM65539 SHQ65539 RXU65539 RNY65539 REC65539 QUG65539 QKK65539 QAO65539 PQS65539 PGW65539 OXA65539 ONE65539 ODI65539 NTM65539 NJQ65539 MZU65539 MPY65539 MGC65539 LWG65539 LMK65539 LCO65539 KSS65539 KIW65539 JZA65539 JPE65539 JFI65539 IVM65539 ILQ65539 IBU65539 HRY65539 HIC65539 GYG65539 GOK65539 GEO65539 FUS65539 FKW65539 FBA65539 ERE65539 EHI65539 DXM65539 DNQ65539 DDU65539 CTY65539 CKC65539 CAG65539 BQK65539 BGO65539 AWS65539 AMW65539 ADA65539 TE65539 JI65539 I65539">
      <formula1>$AA$11:$AA$59</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リスト!$B$3:$B$11</xm:f>
          </x14:formula1>
          <xm:sqref>G7:AA7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B1:BR657"/>
  <sheetViews>
    <sheetView showZeros="0" tabSelected="1" view="pageBreakPreview" topLeftCell="A10" zoomScale="115" zoomScaleNormal="85" zoomScaleSheetLayoutView="115" workbookViewId="0">
      <selection activeCell="AO51" sqref="AO51:BJ52"/>
    </sheetView>
  </sheetViews>
  <sheetFormatPr defaultRowHeight="13.2" x14ac:dyDescent="0.45"/>
  <cols>
    <col min="1" max="28" width="3.09765625" style="3" customWidth="1"/>
    <col min="29" max="40" width="3.09765625" style="3" hidden="1" customWidth="1"/>
    <col min="41" max="118" width="3.09765625" style="3" customWidth="1"/>
    <col min="119" max="263" width="9" style="3"/>
    <col min="264" max="264" width="2.19921875" style="3" customWidth="1"/>
    <col min="265" max="266" width="9.69921875" style="3" customWidth="1"/>
    <col min="267" max="268" width="10.5" style="3" bestFit="1" customWidth="1"/>
    <col min="269" max="269" width="12.3984375" style="3" customWidth="1"/>
    <col min="270" max="270" width="9" style="3"/>
    <col min="271" max="271" width="12.3984375" style="3" customWidth="1"/>
    <col min="272" max="272" width="9" style="3"/>
    <col min="273" max="273" width="12.19921875" style="3" customWidth="1"/>
    <col min="274" max="275" width="9" style="3"/>
    <col min="276" max="276" width="12.09765625" style="3" customWidth="1"/>
    <col min="277" max="277" width="1.8984375" style="3" customWidth="1"/>
    <col min="278" max="519" width="9" style="3"/>
    <col min="520" max="520" width="2.19921875" style="3" customWidth="1"/>
    <col min="521" max="522" width="9.69921875" style="3" customWidth="1"/>
    <col min="523" max="524" width="10.5" style="3" bestFit="1" customWidth="1"/>
    <col min="525" max="525" width="12.3984375" style="3" customWidth="1"/>
    <col min="526" max="526" width="9" style="3"/>
    <col min="527" max="527" width="12.3984375" style="3" customWidth="1"/>
    <col min="528" max="528" width="9" style="3"/>
    <col min="529" max="529" width="12.19921875" style="3" customWidth="1"/>
    <col min="530" max="531" width="9" style="3"/>
    <col min="532" max="532" width="12.09765625" style="3" customWidth="1"/>
    <col min="533" max="533" width="1.8984375" style="3" customWidth="1"/>
    <col min="534" max="775" width="9" style="3"/>
    <col min="776" max="776" width="2.19921875" style="3" customWidth="1"/>
    <col min="777" max="778" width="9.69921875" style="3" customWidth="1"/>
    <col min="779" max="780" width="10.5" style="3" bestFit="1" customWidth="1"/>
    <col min="781" max="781" width="12.3984375" style="3" customWidth="1"/>
    <col min="782" max="782" width="9" style="3"/>
    <col min="783" max="783" width="12.3984375" style="3" customWidth="1"/>
    <col min="784" max="784" width="9" style="3"/>
    <col min="785" max="785" width="12.19921875" style="3" customWidth="1"/>
    <col min="786" max="787" width="9" style="3"/>
    <col min="788" max="788" width="12.09765625" style="3" customWidth="1"/>
    <col min="789" max="789" width="1.8984375" style="3" customWidth="1"/>
    <col min="790" max="1031" width="9" style="3"/>
    <col min="1032" max="1032" width="2.19921875" style="3" customWidth="1"/>
    <col min="1033" max="1034" width="9.69921875" style="3" customWidth="1"/>
    <col min="1035" max="1036" width="10.5" style="3" bestFit="1" customWidth="1"/>
    <col min="1037" max="1037" width="12.3984375" style="3" customWidth="1"/>
    <col min="1038" max="1038" width="9" style="3"/>
    <col min="1039" max="1039" width="12.3984375" style="3" customWidth="1"/>
    <col min="1040" max="1040" width="9" style="3"/>
    <col min="1041" max="1041" width="12.19921875" style="3" customWidth="1"/>
    <col min="1042" max="1043" width="9" style="3"/>
    <col min="1044" max="1044" width="12.09765625" style="3" customWidth="1"/>
    <col min="1045" max="1045" width="1.8984375" style="3" customWidth="1"/>
    <col min="1046" max="1287" width="9" style="3"/>
    <col min="1288" max="1288" width="2.19921875" style="3" customWidth="1"/>
    <col min="1289" max="1290" width="9.69921875" style="3" customWidth="1"/>
    <col min="1291" max="1292" width="10.5" style="3" bestFit="1" customWidth="1"/>
    <col min="1293" max="1293" width="12.3984375" style="3" customWidth="1"/>
    <col min="1294" max="1294" width="9" style="3"/>
    <col min="1295" max="1295" width="12.3984375" style="3" customWidth="1"/>
    <col min="1296" max="1296" width="9" style="3"/>
    <col min="1297" max="1297" width="12.19921875" style="3" customWidth="1"/>
    <col min="1298" max="1299" width="9" style="3"/>
    <col min="1300" max="1300" width="12.09765625" style="3" customWidth="1"/>
    <col min="1301" max="1301" width="1.8984375" style="3" customWidth="1"/>
    <col min="1302" max="1543" width="9" style="3"/>
    <col min="1544" max="1544" width="2.19921875" style="3" customWidth="1"/>
    <col min="1545" max="1546" width="9.69921875" style="3" customWidth="1"/>
    <col min="1547" max="1548" width="10.5" style="3" bestFit="1" customWidth="1"/>
    <col min="1549" max="1549" width="12.3984375" style="3" customWidth="1"/>
    <col min="1550" max="1550" width="9" style="3"/>
    <col min="1551" max="1551" width="12.3984375" style="3" customWidth="1"/>
    <col min="1552" max="1552" width="9" style="3"/>
    <col min="1553" max="1553" width="12.19921875" style="3" customWidth="1"/>
    <col min="1554" max="1555" width="9" style="3"/>
    <col min="1556" max="1556" width="12.09765625" style="3" customWidth="1"/>
    <col min="1557" max="1557" width="1.8984375" style="3" customWidth="1"/>
    <col min="1558" max="1799" width="9" style="3"/>
    <col min="1800" max="1800" width="2.19921875" style="3" customWidth="1"/>
    <col min="1801" max="1802" width="9.69921875" style="3" customWidth="1"/>
    <col min="1803" max="1804" width="10.5" style="3" bestFit="1" customWidth="1"/>
    <col min="1805" max="1805" width="12.3984375" style="3" customWidth="1"/>
    <col min="1806" max="1806" width="9" style="3"/>
    <col min="1807" max="1807" width="12.3984375" style="3" customWidth="1"/>
    <col min="1808" max="1808" width="9" style="3"/>
    <col min="1809" max="1809" width="12.19921875" style="3" customWidth="1"/>
    <col min="1810" max="1811" width="9" style="3"/>
    <col min="1812" max="1812" width="12.09765625" style="3" customWidth="1"/>
    <col min="1813" max="1813" width="1.8984375" style="3" customWidth="1"/>
    <col min="1814" max="2055" width="9" style="3"/>
    <col min="2056" max="2056" width="2.19921875" style="3" customWidth="1"/>
    <col min="2057" max="2058" width="9.69921875" style="3" customWidth="1"/>
    <col min="2059" max="2060" width="10.5" style="3" bestFit="1" customWidth="1"/>
    <col min="2061" max="2061" width="12.3984375" style="3" customWidth="1"/>
    <col min="2062" max="2062" width="9" style="3"/>
    <col min="2063" max="2063" width="12.3984375" style="3" customWidth="1"/>
    <col min="2064" max="2064" width="9" style="3"/>
    <col min="2065" max="2065" width="12.19921875" style="3" customWidth="1"/>
    <col min="2066" max="2067" width="9" style="3"/>
    <col min="2068" max="2068" width="12.09765625" style="3" customWidth="1"/>
    <col min="2069" max="2069" width="1.8984375" style="3" customWidth="1"/>
    <col min="2070" max="2311" width="9" style="3"/>
    <col min="2312" max="2312" width="2.19921875" style="3" customWidth="1"/>
    <col min="2313" max="2314" width="9.69921875" style="3" customWidth="1"/>
    <col min="2315" max="2316" width="10.5" style="3" bestFit="1" customWidth="1"/>
    <col min="2317" max="2317" width="12.3984375" style="3" customWidth="1"/>
    <col min="2318" max="2318" width="9" style="3"/>
    <col min="2319" max="2319" width="12.3984375" style="3" customWidth="1"/>
    <col min="2320" max="2320" width="9" style="3"/>
    <col min="2321" max="2321" width="12.19921875" style="3" customWidth="1"/>
    <col min="2322" max="2323" width="9" style="3"/>
    <col min="2324" max="2324" width="12.09765625" style="3" customWidth="1"/>
    <col min="2325" max="2325" width="1.8984375" style="3" customWidth="1"/>
    <col min="2326" max="2567" width="9" style="3"/>
    <col min="2568" max="2568" width="2.19921875" style="3" customWidth="1"/>
    <col min="2569" max="2570" width="9.69921875" style="3" customWidth="1"/>
    <col min="2571" max="2572" width="10.5" style="3" bestFit="1" customWidth="1"/>
    <col min="2573" max="2573" width="12.3984375" style="3" customWidth="1"/>
    <col min="2574" max="2574" width="9" style="3"/>
    <col min="2575" max="2575" width="12.3984375" style="3" customWidth="1"/>
    <col min="2576" max="2576" width="9" style="3"/>
    <col min="2577" max="2577" width="12.19921875" style="3" customWidth="1"/>
    <col min="2578" max="2579" width="9" style="3"/>
    <col min="2580" max="2580" width="12.09765625" style="3" customWidth="1"/>
    <col min="2581" max="2581" width="1.8984375" style="3" customWidth="1"/>
    <col min="2582" max="2823" width="9" style="3"/>
    <col min="2824" max="2824" width="2.19921875" style="3" customWidth="1"/>
    <col min="2825" max="2826" width="9.69921875" style="3" customWidth="1"/>
    <col min="2827" max="2828" width="10.5" style="3" bestFit="1" customWidth="1"/>
    <col min="2829" max="2829" width="12.3984375" style="3" customWidth="1"/>
    <col min="2830" max="2830" width="9" style="3"/>
    <col min="2831" max="2831" width="12.3984375" style="3" customWidth="1"/>
    <col min="2832" max="2832" width="9" style="3"/>
    <col min="2833" max="2833" width="12.19921875" style="3" customWidth="1"/>
    <col min="2834" max="2835" width="9" style="3"/>
    <col min="2836" max="2836" width="12.09765625" style="3" customWidth="1"/>
    <col min="2837" max="2837" width="1.8984375" style="3" customWidth="1"/>
    <col min="2838" max="3079" width="9" style="3"/>
    <col min="3080" max="3080" width="2.19921875" style="3" customWidth="1"/>
    <col min="3081" max="3082" width="9.69921875" style="3" customWidth="1"/>
    <col min="3083" max="3084" width="10.5" style="3" bestFit="1" customWidth="1"/>
    <col min="3085" max="3085" width="12.3984375" style="3" customWidth="1"/>
    <col min="3086" max="3086" width="9" style="3"/>
    <col min="3087" max="3087" width="12.3984375" style="3" customWidth="1"/>
    <col min="3088" max="3088" width="9" style="3"/>
    <col min="3089" max="3089" width="12.19921875" style="3" customWidth="1"/>
    <col min="3090" max="3091" width="9" style="3"/>
    <col min="3092" max="3092" width="12.09765625" style="3" customWidth="1"/>
    <col min="3093" max="3093" width="1.8984375" style="3" customWidth="1"/>
    <col min="3094" max="3335" width="9" style="3"/>
    <col min="3336" max="3336" width="2.19921875" style="3" customWidth="1"/>
    <col min="3337" max="3338" width="9.69921875" style="3" customWidth="1"/>
    <col min="3339" max="3340" width="10.5" style="3" bestFit="1" customWidth="1"/>
    <col min="3341" max="3341" width="12.3984375" style="3" customWidth="1"/>
    <col min="3342" max="3342" width="9" style="3"/>
    <col min="3343" max="3343" width="12.3984375" style="3" customWidth="1"/>
    <col min="3344" max="3344" width="9" style="3"/>
    <col min="3345" max="3345" width="12.19921875" style="3" customWidth="1"/>
    <col min="3346" max="3347" width="9" style="3"/>
    <col min="3348" max="3348" width="12.09765625" style="3" customWidth="1"/>
    <col min="3349" max="3349" width="1.8984375" style="3" customWidth="1"/>
    <col min="3350" max="3591" width="9" style="3"/>
    <col min="3592" max="3592" width="2.19921875" style="3" customWidth="1"/>
    <col min="3593" max="3594" width="9.69921875" style="3" customWidth="1"/>
    <col min="3595" max="3596" width="10.5" style="3" bestFit="1" customWidth="1"/>
    <col min="3597" max="3597" width="12.3984375" style="3" customWidth="1"/>
    <col min="3598" max="3598" width="9" style="3"/>
    <col min="3599" max="3599" width="12.3984375" style="3" customWidth="1"/>
    <col min="3600" max="3600" width="9" style="3"/>
    <col min="3601" max="3601" width="12.19921875" style="3" customWidth="1"/>
    <col min="3602" max="3603" width="9" style="3"/>
    <col min="3604" max="3604" width="12.09765625" style="3" customWidth="1"/>
    <col min="3605" max="3605" width="1.8984375" style="3" customWidth="1"/>
    <col min="3606" max="3847" width="9" style="3"/>
    <col min="3848" max="3848" width="2.19921875" style="3" customWidth="1"/>
    <col min="3849" max="3850" width="9.69921875" style="3" customWidth="1"/>
    <col min="3851" max="3852" width="10.5" style="3" bestFit="1" customWidth="1"/>
    <col min="3853" max="3853" width="12.3984375" style="3" customWidth="1"/>
    <col min="3854" max="3854" width="9" style="3"/>
    <col min="3855" max="3855" width="12.3984375" style="3" customWidth="1"/>
    <col min="3856" max="3856" width="9" style="3"/>
    <col min="3857" max="3857" width="12.19921875" style="3" customWidth="1"/>
    <col min="3858" max="3859" width="9" style="3"/>
    <col min="3860" max="3860" width="12.09765625" style="3" customWidth="1"/>
    <col min="3861" max="3861" width="1.8984375" style="3" customWidth="1"/>
    <col min="3862" max="4103" width="9" style="3"/>
    <col min="4104" max="4104" width="2.19921875" style="3" customWidth="1"/>
    <col min="4105" max="4106" width="9.69921875" style="3" customWidth="1"/>
    <col min="4107" max="4108" width="10.5" style="3" bestFit="1" customWidth="1"/>
    <col min="4109" max="4109" width="12.3984375" style="3" customWidth="1"/>
    <col min="4110" max="4110" width="9" style="3"/>
    <col min="4111" max="4111" width="12.3984375" style="3" customWidth="1"/>
    <col min="4112" max="4112" width="9" style="3"/>
    <col min="4113" max="4113" width="12.19921875" style="3" customWidth="1"/>
    <col min="4114" max="4115" width="9" style="3"/>
    <col min="4116" max="4116" width="12.09765625" style="3" customWidth="1"/>
    <col min="4117" max="4117" width="1.8984375" style="3" customWidth="1"/>
    <col min="4118" max="4359" width="9" style="3"/>
    <col min="4360" max="4360" width="2.19921875" style="3" customWidth="1"/>
    <col min="4361" max="4362" width="9.69921875" style="3" customWidth="1"/>
    <col min="4363" max="4364" width="10.5" style="3" bestFit="1" customWidth="1"/>
    <col min="4365" max="4365" width="12.3984375" style="3" customWidth="1"/>
    <col min="4366" max="4366" width="9" style="3"/>
    <col min="4367" max="4367" width="12.3984375" style="3" customWidth="1"/>
    <col min="4368" max="4368" width="9" style="3"/>
    <col min="4369" max="4369" width="12.19921875" style="3" customWidth="1"/>
    <col min="4370" max="4371" width="9" style="3"/>
    <col min="4372" max="4372" width="12.09765625" style="3" customWidth="1"/>
    <col min="4373" max="4373" width="1.8984375" style="3" customWidth="1"/>
    <col min="4374" max="4615" width="9" style="3"/>
    <col min="4616" max="4616" width="2.19921875" style="3" customWidth="1"/>
    <col min="4617" max="4618" width="9.69921875" style="3" customWidth="1"/>
    <col min="4619" max="4620" width="10.5" style="3" bestFit="1" customWidth="1"/>
    <col min="4621" max="4621" width="12.3984375" style="3" customWidth="1"/>
    <col min="4622" max="4622" width="9" style="3"/>
    <col min="4623" max="4623" width="12.3984375" style="3" customWidth="1"/>
    <col min="4624" max="4624" width="9" style="3"/>
    <col min="4625" max="4625" width="12.19921875" style="3" customWidth="1"/>
    <col min="4626" max="4627" width="9" style="3"/>
    <col min="4628" max="4628" width="12.09765625" style="3" customWidth="1"/>
    <col min="4629" max="4629" width="1.8984375" style="3" customWidth="1"/>
    <col min="4630" max="4871" width="9" style="3"/>
    <col min="4872" max="4872" width="2.19921875" style="3" customWidth="1"/>
    <col min="4873" max="4874" width="9.69921875" style="3" customWidth="1"/>
    <col min="4875" max="4876" width="10.5" style="3" bestFit="1" customWidth="1"/>
    <col min="4877" max="4877" width="12.3984375" style="3" customWidth="1"/>
    <col min="4878" max="4878" width="9" style="3"/>
    <col min="4879" max="4879" width="12.3984375" style="3" customWidth="1"/>
    <col min="4880" max="4880" width="9" style="3"/>
    <col min="4881" max="4881" width="12.19921875" style="3" customWidth="1"/>
    <col min="4882" max="4883" width="9" style="3"/>
    <col min="4884" max="4884" width="12.09765625" style="3" customWidth="1"/>
    <col min="4885" max="4885" width="1.8984375" style="3" customWidth="1"/>
    <col min="4886" max="5127" width="9" style="3"/>
    <col min="5128" max="5128" width="2.19921875" style="3" customWidth="1"/>
    <col min="5129" max="5130" width="9.69921875" style="3" customWidth="1"/>
    <col min="5131" max="5132" width="10.5" style="3" bestFit="1" customWidth="1"/>
    <col min="5133" max="5133" width="12.3984375" style="3" customWidth="1"/>
    <col min="5134" max="5134" width="9" style="3"/>
    <col min="5135" max="5135" width="12.3984375" style="3" customWidth="1"/>
    <col min="5136" max="5136" width="9" style="3"/>
    <col min="5137" max="5137" width="12.19921875" style="3" customWidth="1"/>
    <col min="5138" max="5139" width="9" style="3"/>
    <col min="5140" max="5140" width="12.09765625" style="3" customWidth="1"/>
    <col min="5141" max="5141" width="1.8984375" style="3" customWidth="1"/>
    <col min="5142" max="5383" width="9" style="3"/>
    <col min="5384" max="5384" width="2.19921875" style="3" customWidth="1"/>
    <col min="5385" max="5386" width="9.69921875" style="3" customWidth="1"/>
    <col min="5387" max="5388" width="10.5" style="3" bestFit="1" customWidth="1"/>
    <col min="5389" max="5389" width="12.3984375" style="3" customWidth="1"/>
    <col min="5390" max="5390" width="9" style="3"/>
    <col min="5391" max="5391" width="12.3984375" style="3" customWidth="1"/>
    <col min="5392" max="5392" width="9" style="3"/>
    <col min="5393" max="5393" width="12.19921875" style="3" customWidth="1"/>
    <col min="5394" max="5395" width="9" style="3"/>
    <col min="5396" max="5396" width="12.09765625" style="3" customWidth="1"/>
    <col min="5397" max="5397" width="1.8984375" style="3" customWidth="1"/>
    <col min="5398" max="5639" width="9" style="3"/>
    <col min="5640" max="5640" width="2.19921875" style="3" customWidth="1"/>
    <col min="5641" max="5642" width="9.69921875" style="3" customWidth="1"/>
    <col min="5643" max="5644" width="10.5" style="3" bestFit="1" customWidth="1"/>
    <col min="5645" max="5645" width="12.3984375" style="3" customWidth="1"/>
    <col min="5646" max="5646" width="9" style="3"/>
    <col min="5647" max="5647" width="12.3984375" style="3" customWidth="1"/>
    <col min="5648" max="5648" width="9" style="3"/>
    <col min="5649" max="5649" width="12.19921875" style="3" customWidth="1"/>
    <col min="5650" max="5651" width="9" style="3"/>
    <col min="5652" max="5652" width="12.09765625" style="3" customWidth="1"/>
    <col min="5653" max="5653" width="1.8984375" style="3" customWidth="1"/>
    <col min="5654" max="5895" width="9" style="3"/>
    <col min="5896" max="5896" width="2.19921875" style="3" customWidth="1"/>
    <col min="5897" max="5898" width="9.69921875" style="3" customWidth="1"/>
    <col min="5899" max="5900" width="10.5" style="3" bestFit="1" customWidth="1"/>
    <col min="5901" max="5901" width="12.3984375" style="3" customWidth="1"/>
    <col min="5902" max="5902" width="9" style="3"/>
    <col min="5903" max="5903" width="12.3984375" style="3" customWidth="1"/>
    <col min="5904" max="5904" width="9" style="3"/>
    <col min="5905" max="5905" width="12.19921875" style="3" customWidth="1"/>
    <col min="5906" max="5907" width="9" style="3"/>
    <col min="5908" max="5908" width="12.09765625" style="3" customWidth="1"/>
    <col min="5909" max="5909" width="1.8984375" style="3" customWidth="1"/>
    <col min="5910" max="6151" width="9" style="3"/>
    <col min="6152" max="6152" width="2.19921875" style="3" customWidth="1"/>
    <col min="6153" max="6154" width="9.69921875" style="3" customWidth="1"/>
    <col min="6155" max="6156" width="10.5" style="3" bestFit="1" customWidth="1"/>
    <col min="6157" max="6157" width="12.3984375" style="3" customWidth="1"/>
    <col min="6158" max="6158" width="9" style="3"/>
    <col min="6159" max="6159" width="12.3984375" style="3" customWidth="1"/>
    <col min="6160" max="6160" width="9" style="3"/>
    <col min="6161" max="6161" width="12.19921875" style="3" customWidth="1"/>
    <col min="6162" max="6163" width="9" style="3"/>
    <col min="6164" max="6164" width="12.09765625" style="3" customWidth="1"/>
    <col min="6165" max="6165" width="1.8984375" style="3" customWidth="1"/>
    <col min="6166" max="6407" width="9" style="3"/>
    <col min="6408" max="6408" width="2.19921875" style="3" customWidth="1"/>
    <col min="6409" max="6410" width="9.69921875" style="3" customWidth="1"/>
    <col min="6411" max="6412" width="10.5" style="3" bestFit="1" customWidth="1"/>
    <col min="6413" max="6413" width="12.3984375" style="3" customWidth="1"/>
    <col min="6414" max="6414" width="9" style="3"/>
    <col min="6415" max="6415" width="12.3984375" style="3" customWidth="1"/>
    <col min="6416" max="6416" width="9" style="3"/>
    <col min="6417" max="6417" width="12.19921875" style="3" customWidth="1"/>
    <col min="6418" max="6419" width="9" style="3"/>
    <col min="6420" max="6420" width="12.09765625" style="3" customWidth="1"/>
    <col min="6421" max="6421" width="1.8984375" style="3" customWidth="1"/>
    <col min="6422" max="6663" width="9" style="3"/>
    <col min="6664" max="6664" width="2.19921875" style="3" customWidth="1"/>
    <col min="6665" max="6666" width="9.69921875" style="3" customWidth="1"/>
    <col min="6667" max="6668" width="10.5" style="3" bestFit="1" customWidth="1"/>
    <col min="6669" max="6669" width="12.3984375" style="3" customWidth="1"/>
    <col min="6670" max="6670" width="9" style="3"/>
    <col min="6671" max="6671" width="12.3984375" style="3" customWidth="1"/>
    <col min="6672" max="6672" width="9" style="3"/>
    <col min="6673" max="6673" width="12.19921875" style="3" customWidth="1"/>
    <col min="6674" max="6675" width="9" style="3"/>
    <col min="6676" max="6676" width="12.09765625" style="3" customWidth="1"/>
    <col min="6677" max="6677" width="1.8984375" style="3" customWidth="1"/>
    <col min="6678" max="6919" width="9" style="3"/>
    <col min="6920" max="6920" width="2.19921875" style="3" customWidth="1"/>
    <col min="6921" max="6922" width="9.69921875" style="3" customWidth="1"/>
    <col min="6923" max="6924" width="10.5" style="3" bestFit="1" customWidth="1"/>
    <col min="6925" max="6925" width="12.3984375" style="3" customWidth="1"/>
    <col min="6926" max="6926" width="9" style="3"/>
    <col min="6927" max="6927" width="12.3984375" style="3" customWidth="1"/>
    <col min="6928" max="6928" width="9" style="3"/>
    <col min="6929" max="6929" width="12.19921875" style="3" customWidth="1"/>
    <col min="6930" max="6931" width="9" style="3"/>
    <col min="6932" max="6932" width="12.09765625" style="3" customWidth="1"/>
    <col min="6933" max="6933" width="1.8984375" style="3" customWidth="1"/>
    <col min="6934" max="7175" width="9" style="3"/>
    <col min="7176" max="7176" width="2.19921875" style="3" customWidth="1"/>
    <col min="7177" max="7178" width="9.69921875" style="3" customWidth="1"/>
    <col min="7179" max="7180" width="10.5" style="3" bestFit="1" customWidth="1"/>
    <col min="7181" max="7181" width="12.3984375" style="3" customWidth="1"/>
    <col min="7182" max="7182" width="9" style="3"/>
    <col min="7183" max="7183" width="12.3984375" style="3" customWidth="1"/>
    <col min="7184" max="7184" width="9" style="3"/>
    <col min="7185" max="7185" width="12.19921875" style="3" customWidth="1"/>
    <col min="7186" max="7187" width="9" style="3"/>
    <col min="7188" max="7188" width="12.09765625" style="3" customWidth="1"/>
    <col min="7189" max="7189" width="1.8984375" style="3" customWidth="1"/>
    <col min="7190" max="7431" width="9" style="3"/>
    <col min="7432" max="7432" width="2.19921875" style="3" customWidth="1"/>
    <col min="7433" max="7434" width="9.69921875" style="3" customWidth="1"/>
    <col min="7435" max="7436" width="10.5" style="3" bestFit="1" customWidth="1"/>
    <col min="7437" max="7437" width="12.3984375" style="3" customWidth="1"/>
    <col min="7438" max="7438" width="9" style="3"/>
    <col min="7439" max="7439" width="12.3984375" style="3" customWidth="1"/>
    <col min="7440" max="7440" width="9" style="3"/>
    <col min="7441" max="7441" width="12.19921875" style="3" customWidth="1"/>
    <col min="7442" max="7443" width="9" style="3"/>
    <col min="7444" max="7444" width="12.09765625" style="3" customWidth="1"/>
    <col min="7445" max="7445" width="1.8984375" style="3" customWidth="1"/>
    <col min="7446" max="7687" width="9" style="3"/>
    <col min="7688" max="7688" width="2.19921875" style="3" customWidth="1"/>
    <col min="7689" max="7690" width="9.69921875" style="3" customWidth="1"/>
    <col min="7691" max="7692" width="10.5" style="3" bestFit="1" customWidth="1"/>
    <col min="7693" max="7693" width="12.3984375" style="3" customWidth="1"/>
    <col min="7694" max="7694" width="9" style="3"/>
    <col min="7695" max="7695" width="12.3984375" style="3" customWidth="1"/>
    <col min="7696" max="7696" width="9" style="3"/>
    <col min="7697" max="7697" width="12.19921875" style="3" customWidth="1"/>
    <col min="7698" max="7699" width="9" style="3"/>
    <col min="7700" max="7700" width="12.09765625" style="3" customWidth="1"/>
    <col min="7701" max="7701" width="1.8984375" style="3" customWidth="1"/>
    <col min="7702" max="7943" width="9" style="3"/>
    <col min="7944" max="7944" width="2.19921875" style="3" customWidth="1"/>
    <col min="7945" max="7946" width="9.69921875" style="3" customWidth="1"/>
    <col min="7947" max="7948" width="10.5" style="3" bestFit="1" customWidth="1"/>
    <col min="7949" max="7949" width="12.3984375" style="3" customWidth="1"/>
    <col min="7950" max="7950" width="9" style="3"/>
    <col min="7951" max="7951" width="12.3984375" style="3" customWidth="1"/>
    <col min="7952" max="7952" width="9" style="3"/>
    <col min="7953" max="7953" width="12.19921875" style="3" customWidth="1"/>
    <col min="7954" max="7955" width="9" style="3"/>
    <col min="7956" max="7956" width="12.09765625" style="3" customWidth="1"/>
    <col min="7957" max="7957" width="1.8984375" style="3" customWidth="1"/>
    <col min="7958" max="8199" width="9" style="3"/>
    <col min="8200" max="8200" width="2.19921875" style="3" customWidth="1"/>
    <col min="8201" max="8202" width="9.69921875" style="3" customWidth="1"/>
    <col min="8203" max="8204" width="10.5" style="3" bestFit="1" customWidth="1"/>
    <col min="8205" max="8205" width="12.3984375" style="3" customWidth="1"/>
    <col min="8206" max="8206" width="9" style="3"/>
    <col min="8207" max="8207" width="12.3984375" style="3" customWidth="1"/>
    <col min="8208" max="8208" width="9" style="3"/>
    <col min="8209" max="8209" width="12.19921875" style="3" customWidth="1"/>
    <col min="8210" max="8211" width="9" style="3"/>
    <col min="8212" max="8212" width="12.09765625" style="3" customWidth="1"/>
    <col min="8213" max="8213" width="1.8984375" style="3" customWidth="1"/>
    <col min="8214" max="8455" width="9" style="3"/>
    <col min="8456" max="8456" width="2.19921875" style="3" customWidth="1"/>
    <col min="8457" max="8458" width="9.69921875" style="3" customWidth="1"/>
    <col min="8459" max="8460" width="10.5" style="3" bestFit="1" customWidth="1"/>
    <col min="8461" max="8461" width="12.3984375" style="3" customWidth="1"/>
    <col min="8462" max="8462" width="9" style="3"/>
    <col min="8463" max="8463" width="12.3984375" style="3" customWidth="1"/>
    <col min="8464" max="8464" width="9" style="3"/>
    <col min="8465" max="8465" width="12.19921875" style="3" customWidth="1"/>
    <col min="8466" max="8467" width="9" style="3"/>
    <col min="8468" max="8468" width="12.09765625" style="3" customWidth="1"/>
    <col min="8469" max="8469" width="1.8984375" style="3" customWidth="1"/>
    <col min="8470" max="8711" width="9" style="3"/>
    <col min="8712" max="8712" width="2.19921875" style="3" customWidth="1"/>
    <col min="8713" max="8714" width="9.69921875" style="3" customWidth="1"/>
    <col min="8715" max="8716" width="10.5" style="3" bestFit="1" customWidth="1"/>
    <col min="8717" max="8717" width="12.3984375" style="3" customWidth="1"/>
    <col min="8718" max="8718" width="9" style="3"/>
    <col min="8719" max="8719" width="12.3984375" style="3" customWidth="1"/>
    <col min="8720" max="8720" width="9" style="3"/>
    <col min="8721" max="8721" width="12.19921875" style="3" customWidth="1"/>
    <col min="8722" max="8723" width="9" style="3"/>
    <col min="8724" max="8724" width="12.09765625" style="3" customWidth="1"/>
    <col min="8725" max="8725" width="1.8984375" style="3" customWidth="1"/>
    <col min="8726" max="8967" width="9" style="3"/>
    <col min="8968" max="8968" width="2.19921875" style="3" customWidth="1"/>
    <col min="8969" max="8970" width="9.69921875" style="3" customWidth="1"/>
    <col min="8971" max="8972" width="10.5" style="3" bestFit="1" customWidth="1"/>
    <col min="8973" max="8973" width="12.3984375" style="3" customWidth="1"/>
    <col min="8974" max="8974" width="9" style="3"/>
    <col min="8975" max="8975" width="12.3984375" style="3" customWidth="1"/>
    <col min="8976" max="8976" width="9" style="3"/>
    <col min="8977" max="8977" width="12.19921875" style="3" customWidth="1"/>
    <col min="8978" max="8979" width="9" style="3"/>
    <col min="8980" max="8980" width="12.09765625" style="3" customWidth="1"/>
    <col min="8981" max="8981" width="1.8984375" style="3" customWidth="1"/>
    <col min="8982" max="9223" width="9" style="3"/>
    <col min="9224" max="9224" width="2.19921875" style="3" customWidth="1"/>
    <col min="9225" max="9226" width="9.69921875" style="3" customWidth="1"/>
    <col min="9227" max="9228" width="10.5" style="3" bestFit="1" customWidth="1"/>
    <col min="9229" max="9229" width="12.3984375" style="3" customWidth="1"/>
    <col min="9230" max="9230" width="9" style="3"/>
    <col min="9231" max="9231" width="12.3984375" style="3" customWidth="1"/>
    <col min="9232" max="9232" width="9" style="3"/>
    <col min="9233" max="9233" width="12.19921875" style="3" customWidth="1"/>
    <col min="9234" max="9235" width="9" style="3"/>
    <col min="9236" max="9236" width="12.09765625" style="3" customWidth="1"/>
    <col min="9237" max="9237" width="1.8984375" style="3" customWidth="1"/>
    <col min="9238" max="9479" width="9" style="3"/>
    <col min="9480" max="9480" width="2.19921875" style="3" customWidth="1"/>
    <col min="9481" max="9482" width="9.69921875" style="3" customWidth="1"/>
    <col min="9483" max="9484" width="10.5" style="3" bestFit="1" customWidth="1"/>
    <col min="9485" max="9485" width="12.3984375" style="3" customWidth="1"/>
    <col min="9486" max="9486" width="9" style="3"/>
    <col min="9487" max="9487" width="12.3984375" style="3" customWidth="1"/>
    <col min="9488" max="9488" width="9" style="3"/>
    <col min="9489" max="9489" width="12.19921875" style="3" customWidth="1"/>
    <col min="9490" max="9491" width="9" style="3"/>
    <col min="9492" max="9492" width="12.09765625" style="3" customWidth="1"/>
    <col min="9493" max="9493" width="1.8984375" style="3" customWidth="1"/>
    <col min="9494" max="9735" width="9" style="3"/>
    <col min="9736" max="9736" width="2.19921875" style="3" customWidth="1"/>
    <col min="9737" max="9738" width="9.69921875" style="3" customWidth="1"/>
    <col min="9739" max="9740" width="10.5" style="3" bestFit="1" customWidth="1"/>
    <col min="9741" max="9741" width="12.3984375" style="3" customWidth="1"/>
    <col min="9742" max="9742" width="9" style="3"/>
    <col min="9743" max="9743" width="12.3984375" style="3" customWidth="1"/>
    <col min="9744" max="9744" width="9" style="3"/>
    <col min="9745" max="9745" width="12.19921875" style="3" customWidth="1"/>
    <col min="9746" max="9747" width="9" style="3"/>
    <col min="9748" max="9748" width="12.09765625" style="3" customWidth="1"/>
    <col min="9749" max="9749" width="1.8984375" style="3" customWidth="1"/>
    <col min="9750" max="9991" width="9" style="3"/>
    <col min="9992" max="9992" width="2.19921875" style="3" customWidth="1"/>
    <col min="9993" max="9994" width="9.69921875" style="3" customWidth="1"/>
    <col min="9995" max="9996" width="10.5" style="3" bestFit="1" customWidth="1"/>
    <col min="9997" max="9997" width="12.3984375" style="3" customWidth="1"/>
    <col min="9998" max="9998" width="9" style="3"/>
    <col min="9999" max="9999" width="12.3984375" style="3" customWidth="1"/>
    <col min="10000" max="10000" width="9" style="3"/>
    <col min="10001" max="10001" width="12.19921875" style="3" customWidth="1"/>
    <col min="10002" max="10003" width="9" style="3"/>
    <col min="10004" max="10004" width="12.09765625" style="3" customWidth="1"/>
    <col min="10005" max="10005" width="1.8984375" style="3" customWidth="1"/>
    <col min="10006" max="10247" width="9" style="3"/>
    <col min="10248" max="10248" width="2.19921875" style="3" customWidth="1"/>
    <col min="10249" max="10250" width="9.69921875" style="3" customWidth="1"/>
    <col min="10251" max="10252" width="10.5" style="3" bestFit="1" customWidth="1"/>
    <col min="10253" max="10253" width="12.3984375" style="3" customWidth="1"/>
    <col min="10254" max="10254" width="9" style="3"/>
    <col min="10255" max="10255" width="12.3984375" style="3" customWidth="1"/>
    <col min="10256" max="10256" width="9" style="3"/>
    <col min="10257" max="10257" width="12.19921875" style="3" customWidth="1"/>
    <col min="10258" max="10259" width="9" style="3"/>
    <col min="10260" max="10260" width="12.09765625" style="3" customWidth="1"/>
    <col min="10261" max="10261" width="1.8984375" style="3" customWidth="1"/>
    <col min="10262" max="10503" width="9" style="3"/>
    <col min="10504" max="10504" width="2.19921875" style="3" customWidth="1"/>
    <col min="10505" max="10506" width="9.69921875" style="3" customWidth="1"/>
    <col min="10507" max="10508" width="10.5" style="3" bestFit="1" customWidth="1"/>
    <col min="10509" max="10509" width="12.3984375" style="3" customWidth="1"/>
    <col min="10510" max="10510" width="9" style="3"/>
    <col min="10511" max="10511" width="12.3984375" style="3" customWidth="1"/>
    <col min="10512" max="10512" width="9" style="3"/>
    <col min="10513" max="10513" width="12.19921875" style="3" customWidth="1"/>
    <col min="10514" max="10515" width="9" style="3"/>
    <col min="10516" max="10516" width="12.09765625" style="3" customWidth="1"/>
    <col min="10517" max="10517" width="1.8984375" style="3" customWidth="1"/>
    <col min="10518" max="10759" width="9" style="3"/>
    <col min="10760" max="10760" width="2.19921875" style="3" customWidth="1"/>
    <col min="10761" max="10762" width="9.69921875" style="3" customWidth="1"/>
    <col min="10763" max="10764" width="10.5" style="3" bestFit="1" customWidth="1"/>
    <col min="10765" max="10765" width="12.3984375" style="3" customWidth="1"/>
    <col min="10766" max="10766" width="9" style="3"/>
    <col min="10767" max="10767" width="12.3984375" style="3" customWidth="1"/>
    <col min="10768" max="10768" width="9" style="3"/>
    <col min="10769" max="10769" width="12.19921875" style="3" customWidth="1"/>
    <col min="10770" max="10771" width="9" style="3"/>
    <col min="10772" max="10772" width="12.09765625" style="3" customWidth="1"/>
    <col min="10773" max="10773" width="1.8984375" style="3" customWidth="1"/>
    <col min="10774" max="11015" width="9" style="3"/>
    <col min="11016" max="11016" width="2.19921875" style="3" customWidth="1"/>
    <col min="11017" max="11018" width="9.69921875" style="3" customWidth="1"/>
    <col min="11019" max="11020" width="10.5" style="3" bestFit="1" customWidth="1"/>
    <col min="11021" max="11021" width="12.3984375" style="3" customWidth="1"/>
    <col min="11022" max="11022" width="9" style="3"/>
    <col min="11023" max="11023" width="12.3984375" style="3" customWidth="1"/>
    <col min="11024" max="11024" width="9" style="3"/>
    <col min="11025" max="11025" width="12.19921875" style="3" customWidth="1"/>
    <col min="11026" max="11027" width="9" style="3"/>
    <col min="11028" max="11028" width="12.09765625" style="3" customWidth="1"/>
    <col min="11029" max="11029" width="1.8984375" style="3" customWidth="1"/>
    <col min="11030" max="11271" width="9" style="3"/>
    <col min="11272" max="11272" width="2.19921875" style="3" customWidth="1"/>
    <col min="11273" max="11274" width="9.69921875" style="3" customWidth="1"/>
    <col min="11275" max="11276" width="10.5" style="3" bestFit="1" customWidth="1"/>
    <col min="11277" max="11277" width="12.3984375" style="3" customWidth="1"/>
    <col min="11278" max="11278" width="9" style="3"/>
    <col min="11279" max="11279" width="12.3984375" style="3" customWidth="1"/>
    <col min="11280" max="11280" width="9" style="3"/>
    <col min="11281" max="11281" width="12.19921875" style="3" customWidth="1"/>
    <col min="11282" max="11283" width="9" style="3"/>
    <col min="11284" max="11284" width="12.09765625" style="3" customWidth="1"/>
    <col min="11285" max="11285" width="1.8984375" style="3" customWidth="1"/>
    <col min="11286" max="11527" width="9" style="3"/>
    <col min="11528" max="11528" width="2.19921875" style="3" customWidth="1"/>
    <col min="11529" max="11530" width="9.69921875" style="3" customWidth="1"/>
    <col min="11531" max="11532" width="10.5" style="3" bestFit="1" customWidth="1"/>
    <col min="11533" max="11533" width="12.3984375" style="3" customWidth="1"/>
    <col min="11534" max="11534" width="9" style="3"/>
    <col min="11535" max="11535" width="12.3984375" style="3" customWidth="1"/>
    <col min="11536" max="11536" width="9" style="3"/>
    <col min="11537" max="11537" width="12.19921875" style="3" customWidth="1"/>
    <col min="11538" max="11539" width="9" style="3"/>
    <col min="11540" max="11540" width="12.09765625" style="3" customWidth="1"/>
    <col min="11541" max="11541" width="1.8984375" style="3" customWidth="1"/>
    <col min="11542" max="11783" width="9" style="3"/>
    <col min="11784" max="11784" width="2.19921875" style="3" customWidth="1"/>
    <col min="11785" max="11786" width="9.69921875" style="3" customWidth="1"/>
    <col min="11787" max="11788" width="10.5" style="3" bestFit="1" customWidth="1"/>
    <col min="11789" max="11789" width="12.3984375" style="3" customWidth="1"/>
    <col min="11790" max="11790" width="9" style="3"/>
    <col min="11791" max="11791" width="12.3984375" style="3" customWidth="1"/>
    <col min="11792" max="11792" width="9" style="3"/>
    <col min="11793" max="11793" width="12.19921875" style="3" customWidth="1"/>
    <col min="11794" max="11795" width="9" style="3"/>
    <col min="11796" max="11796" width="12.09765625" style="3" customWidth="1"/>
    <col min="11797" max="11797" width="1.8984375" style="3" customWidth="1"/>
    <col min="11798" max="12039" width="9" style="3"/>
    <col min="12040" max="12040" width="2.19921875" style="3" customWidth="1"/>
    <col min="12041" max="12042" width="9.69921875" style="3" customWidth="1"/>
    <col min="12043" max="12044" width="10.5" style="3" bestFit="1" customWidth="1"/>
    <col min="12045" max="12045" width="12.3984375" style="3" customWidth="1"/>
    <col min="12046" max="12046" width="9" style="3"/>
    <col min="12047" max="12047" width="12.3984375" style="3" customWidth="1"/>
    <col min="12048" max="12048" width="9" style="3"/>
    <col min="12049" max="12049" width="12.19921875" style="3" customWidth="1"/>
    <col min="12050" max="12051" width="9" style="3"/>
    <col min="12052" max="12052" width="12.09765625" style="3" customWidth="1"/>
    <col min="12053" max="12053" width="1.8984375" style="3" customWidth="1"/>
    <col min="12054" max="12295" width="9" style="3"/>
    <col min="12296" max="12296" width="2.19921875" style="3" customWidth="1"/>
    <col min="12297" max="12298" width="9.69921875" style="3" customWidth="1"/>
    <col min="12299" max="12300" width="10.5" style="3" bestFit="1" customWidth="1"/>
    <col min="12301" max="12301" width="12.3984375" style="3" customWidth="1"/>
    <col min="12302" max="12302" width="9" style="3"/>
    <col min="12303" max="12303" width="12.3984375" style="3" customWidth="1"/>
    <col min="12304" max="12304" width="9" style="3"/>
    <col min="12305" max="12305" width="12.19921875" style="3" customWidth="1"/>
    <col min="12306" max="12307" width="9" style="3"/>
    <col min="12308" max="12308" width="12.09765625" style="3" customWidth="1"/>
    <col min="12309" max="12309" width="1.8984375" style="3" customWidth="1"/>
    <col min="12310" max="12551" width="9" style="3"/>
    <col min="12552" max="12552" width="2.19921875" style="3" customWidth="1"/>
    <col min="12553" max="12554" width="9.69921875" style="3" customWidth="1"/>
    <col min="12555" max="12556" width="10.5" style="3" bestFit="1" customWidth="1"/>
    <col min="12557" max="12557" width="12.3984375" style="3" customWidth="1"/>
    <col min="12558" max="12558" width="9" style="3"/>
    <col min="12559" max="12559" width="12.3984375" style="3" customWidth="1"/>
    <col min="12560" max="12560" width="9" style="3"/>
    <col min="12561" max="12561" width="12.19921875" style="3" customWidth="1"/>
    <col min="12562" max="12563" width="9" style="3"/>
    <col min="12564" max="12564" width="12.09765625" style="3" customWidth="1"/>
    <col min="12565" max="12565" width="1.8984375" style="3" customWidth="1"/>
    <col min="12566" max="12807" width="9" style="3"/>
    <col min="12808" max="12808" width="2.19921875" style="3" customWidth="1"/>
    <col min="12809" max="12810" width="9.69921875" style="3" customWidth="1"/>
    <col min="12811" max="12812" width="10.5" style="3" bestFit="1" customWidth="1"/>
    <col min="12813" max="12813" width="12.3984375" style="3" customWidth="1"/>
    <col min="12814" max="12814" width="9" style="3"/>
    <col min="12815" max="12815" width="12.3984375" style="3" customWidth="1"/>
    <col min="12816" max="12816" width="9" style="3"/>
    <col min="12817" max="12817" width="12.19921875" style="3" customWidth="1"/>
    <col min="12818" max="12819" width="9" style="3"/>
    <col min="12820" max="12820" width="12.09765625" style="3" customWidth="1"/>
    <col min="12821" max="12821" width="1.8984375" style="3" customWidth="1"/>
    <col min="12822" max="13063" width="9" style="3"/>
    <col min="13064" max="13064" width="2.19921875" style="3" customWidth="1"/>
    <col min="13065" max="13066" width="9.69921875" style="3" customWidth="1"/>
    <col min="13067" max="13068" width="10.5" style="3" bestFit="1" customWidth="1"/>
    <col min="13069" max="13069" width="12.3984375" style="3" customWidth="1"/>
    <col min="13070" max="13070" width="9" style="3"/>
    <col min="13071" max="13071" width="12.3984375" style="3" customWidth="1"/>
    <col min="13072" max="13072" width="9" style="3"/>
    <col min="13073" max="13073" width="12.19921875" style="3" customWidth="1"/>
    <col min="13074" max="13075" width="9" style="3"/>
    <col min="13076" max="13076" width="12.09765625" style="3" customWidth="1"/>
    <col min="13077" max="13077" width="1.8984375" style="3" customWidth="1"/>
    <col min="13078" max="13319" width="9" style="3"/>
    <col min="13320" max="13320" width="2.19921875" style="3" customWidth="1"/>
    <col min="13321" max="13322" width="9.69921875" style="3" customWidth="1"/>
    <col min="13323" max="13324" width="10.5" style="3" bestFit="1" customWidth="1"/>
    <col min="13325" max="13325" width="12.3984375" style="3" customWidth="1"/>
    <col min="13326" max="13326" width="9" style="3"/>
    <col min="13327" max="13327" width="12.3984375" style="3" customWidth="1"/>
    <col min="13328" max="13328" width="9" style="3"/>
    <col min="13329" max="13329" width="12.19921875" style="3" customWidth="1"/>
    <col min="13330" max="13331" width="9" style="3"/>
    <col min="13332" max="13332" width="12.09765625" style="3" customWidth="1"/>
    <col min="13333" max="13333" width="1.8984375" style="3" customWidth="1"/>
    <col min="13334" max="13575" width="9" style="3"/>
    <col min="13576" max="13576" width="2.19921875" style="3" customWidth="1"/>
    <col min="13577" max="13578" width="9.69921875" style="3" customWidth="1"/>
    <col min="13579" max="13580" width="10.5" style="3" bestFit="1" customWidth="1"/>
    <col min="13581" max="13581" width="12.3984375" style="3" customWidth="1"/>
    <col min="13582" max="13582" width="9" style="3"/>
    <col min="13583" max="13583" width="12.3984375" style="3" customWidth="1"/>
    <col min="13584" max="13584" width="9" style="3"/>
    <col min="13585" max="13585" width="12.19921875" style="3" customWidth="1"/>
    <col min="13586" max="13587" width="9" style="3"/>
    <col min="13588" max="13588" width="12.09765625" style="3" customWidth="1"/>
    <col min="13589" max="13589" width="1.8984375" style="3" customWidth="1"/>
    <col min="13590" max="13831" width="9" style="3"/>
    <col min="13832" max="13832" width="2.19921875" style="3" customWidth="1"/>
    <col min="13833" max="13834" width="9.69921875" style="3" customWidth="1"/>
    <col min="13835" max="13836" width="10.5" style="3" bestFit="1" customWidth="1"/>
    <col min="13837" max="13837" width="12.3984375" style="3" customWidth="1"/>
    <col min="13838" max="13838" width="9" style="3"/>
    <col min="13839" max="13839" width="12.3984375" style="3" customWidth="1"/>
    <col min="13840" max="13840" width="9" style="3"/>
    <col min="13841" max="13841" width="12.19921875" style="3" customWidth="1"/>
    <col min="13842" max="13843" width="9" style="3"/>
    <col min="13844" max="13844" width="12.09765625" style="3" customWidth="1"/>
    <col min="13845" max="13845" width="1.8984375" style="3" customWidth="1"/>
    <col min="13846" max="14087" width="9" style="3"/>
    <col min="14088" max="14088" width="2.19921875" style="3" customWidth="1"/>
    <col min="14089" max="14090" width="9.69921875" style="3" customWidth="1"/>
    <col min="14091" max="14092" width="10.5" style="3" bestFit="1" customWidth="1"/>
    <col min="14093" max="14093" width="12.3984375" style="3" customWidth="1"/>
    <col min="14094" max="14094" width="9" style="3"/>
    <col min="14095" max="14095" width="12.3984375" style="3" customWidth="1"/>
    <col min="14096" max="14096" width="9" style="3"/>
    <col min="14097" max="14097" width="12.19921875" style="3" customWidth="1"/>
    <col min="14098" max="14099" width="9" style="3"/>
    <col min="14100" max="14100" width="12.09765625" style="3" customWidth="1"/>
    <col min="14101" max="14101" width="1.8984375" style="3" customWidth="1"/>
    <col min="14102" max="14343" width="9" style="3"/>
    <col min="14344" max="14344" width="2.19921875" style="3" customWidth="1"/>
    <col min="14345" max="14346" width="9.69921875" style="3" customWidth="1"/>
    <col min="14347" max="14348" width="10.5" style="3" bestFit="1" customWidth="1"/>
    <col min="14349" max="14349" width="12.3984375" style="3" customWidth="1"/>
    <col min="14350" max="14350" width="9" style="3"/>
    <col min="14351" max="14351" width="12.3984375" style="3" customWidth="1"/>
    <col min="14352" max="14352" width="9" style="3"/>
    <col min="14353" max="14353" width="12.19921875" style="3" customWidth="1"/>
    <col min="14354" max="14355" width="9" style="3"/>
    <col min="14356" max="14356" width="12.09765625" style="3" customWidth="1"/>
    <col min="14357" max="14357" width="1.8984375" style="3" customWidth="1"/>
    <col min="14358" max="14599" width="9" style="3"/>
    <col min="14600" max="14600" width="2.19921875" style="3" customWidth="1"/>
    <col min="14601" max="14602" width="9.69921875" style="3" customWidth="1"/>
    <col min="14603" max="14604" width="10.5" style="3" bestFit="1" customWidth="1"/>
    <col min="14605" max="14605" width="12.3984375" style="3" customWidth="1"/>
    <col min="14606" max="14606" width="9" style="3"/>
    <col min="14607" max="14607" width="12.3984375" style="3" customWidth="1"/>
    <col min="14608" max="14608" width="9" style="3"/>
    <col min="14609" max="14609" width="12.19921875" style="3" customWidth="1"/>
    <col min="14610" max="14611" width="9" style="3"/>
    <col min="14612" max="14612" width="12.09765625" style="3" customWidth="1"/>
    <col min="14613" max="14613" width="1.8984375" style="3" customWidth="1"/>
    <col min="14614" max="14855" width="9" style="3"/>
    <col min="14856" max="14856" width="2.19921875" style="3" customWidth="1"/>
    <col min="14857" max="14858" width="9.69921875" style="3" customWidth="1"/>
    <col min="14859" max="14860" width="10.5" style="3" bestFit="1" customWidth="1"/>
    <col min="14861" max="14861" width="12.3984375" style="3" customWidth="1"/>
    <col min="14862" max="14862" width="9" style="3"/>
    <col min="14863" max="14863" width="12.3984375" style="3" customWidth="1"/>
    <col min="14864" max="14864" width="9" style="3"/>
    <col min="14865" max="14865" width="12.19921875" style="3" customWidth="1"/>
    <col min="14866" max="14867" width="9" style="3"/>
    <col min="14868" max="14868" width="12.09765625" style="3" customWidth="1"/>
    <col min="14869" max="14869" width="1.8984375" style="3" customWidth="1"/>
    <col min="14870" max="15111" width="9" style="3"/>
    <col min="15112" max="15112" width="2.19921875" style="3" customWidth="1"/>
    <col min="15113" max="15114" width="9.69921875" style="3" customWidth="1"/>
    <col min="15115" max="15116" width="10.5" style="3" bestFit="1" customWidth="1"/>
    <col min="15117" max="15117" width="12.3984375" style="3" customWidth="1"/>
    <col min="15118" max="15118" width="9" style="3"/>
    <col min="15119" max="15119" width="12.3984375" style="3" customWidth="1"/>
    <col min="15120" max="15120" width="9" style="3"/>
    <col min="15121" max="15121" width="12.19921875" style="3" customWidth="1"/>
    <col min="15122" max="15123" width="9" style="3"/>
    <col min="15124" max="15124" width="12.09765625" style="3" customWidth="1"/>
    <col min="15125" max="15125" width="1.8984375" style="3" customWidth="1"/>
    <col min="15126" max="15367" width="9" style="3"/>
    <col min="15368" max="15368" width="2.19921875" style="3" customWidth="1"/>
    <col min="15369" max="15370" width="9.69921875" style="3" customWidth="1"/>
    <col min="15371" max="15372" width="10.5" style="3" bestFit="1" customWidth="1"/>
    <col min="15373" max="15373" width="12.3984375" style="3" customWidth="1"/>
    <col min="15374" max="15374" width="9" style="3"/>
    <col min="15375" max="15375" width="12.3984375" style="3" customWidth="1"/>
    <col min="15376" max="15376" width="9" style="3"/>
    <col min="15377" max="15377" width="12.19921875" style="3" customWidth="1"/>
    <col min="15378" max="15379" width="9" style="3"/>
    <col min="15380" max="15380" width="12.09765625" style="3" customWidth="1"/>
    <col min="15381" max="15381" width="1.8984375" style="3" customWidth="1"/>
    <col min="15382" max="15623" width="9" style="3"/>
    <col min="15624" max="15624" width="2.19921875" style="3" customWidth="1"/>
    <col min="15625" max="15626" width="9.69921875" style="3" customWidth="1"/>
    <col min="15627" max="15628" width="10.5" style="3" bestFit="1" customWidth="1"/>
    <col min="15629" max="15629" width="12.3984375" style="3" customWidth="1"/>
    <col min="15630" max="15630" width="9" style="3"/>
    <col min="15631" max="15631" width="12.3984375" style="3" customWidth="1"/>
    <col min="15632" max="15632" width="9" style="3"/>
    <col min="15633" max="15633" width="12.19921875" style="3" customWidth="1"/>
    <col min="15634" max="15635" width="9" style="3"/>
    <col min="15636" max="15636" width="12.09765625" style="3" customWidth="1"/>
    <col min="15637" max="15637" width="1.8984375" style="3" customWidth="1"/>
    <col min="15638" max="15879" width="9" style="3"/>
    <col min="15880" max="15880" width="2.19921875" style="3" customWidth="1"/>
    <col min="15881" max="15882" width="9.69921875" style="3" customWidth="1"/>
    <col min="15883" max="15884" width="10.5" style="3" bestFit="1" customWidth="1"/>
    <col min="15885" max="15885" width="12.3984375" style="3" customWidth="1"/>
    <col min="15886" max="15886" width="9" style="3"/>
    <col min="15887" max="15887" width="12.3984375" style="3" customWidth="1"/>
    <col min="15888" max="15888" width="9" style="3"/>
    <col min="15889" max="15889" width="12.19921875" style="3" customWidth="1"/>
    <col min="15890" max="15891" width="9" style="3"/>
    <col min="15892" max="15892" width="12.09765625" style="3" customWidth="1"/>
    <col min="15893" max="15893" width="1.8984375" style="3" customWidth="1"/>
    <col min="15894" max="16135" width="9" style="3"/>
    <col min="16136" max="16136" width="2.19921875" style="3" customWidth="1"/>
    <col min="16137" max="16138" width="9.69921875" style="3" customWidth="1"/>
    <col min="16139" max="16140" width="10.5" style="3" bestFit="1" customWidth="1"/>
    <col min="16141" max="16141" width="12.3984375" style="3" customWidth="1"/>
    <col min="16142" max="16142" width="9" style="3"/>
    <col min="16143" max="16143" width="12.3984375" style="3" customWidth="1"/>
    <col min="16144" max="16144" width="9" style="3"/>
    <col min="16145" max="16145" width="12.19921875" style="3" customWidth="1"/>
    <col min="16146" max="16147" width="9" style="3"/>
    <col min="16148" max="16148" width="12.09765625" style="3" customWidth="1"/>
    <col min="16149" max="16149" width="1.8984375" style="3" customWidth="1"/>
    <col min="16150" max="16384" width="9" style="3"/>
  </cols>
  <sheetData>
    <row r="1" spans="2:60" ht="20.100000000000001" customHeight="1" x14ac:dyDescent="0.45">
      <c r="B1" s="146" t="s">
        <v>22</v>
      </c>
      <c r="C1" s="147"/>
      <c r="D1" s="147"/>
      <c r="E1" s="147"/>
      <c r="F1" s="147"/>
      <c r="G1" s="147"/>
      <c r="H1" s="147"/>
      <c r="I1" s="147"/>
      <c r="J1" s="147"/>
      <c r="K1" s="147"/>
      <c r="L1" s="147"/>
      <c r="M1" s="147"/>
      <c r="N1" s="147"/>
      <c r="O1" s="147"/>
      <c r="P1" s="147"/>
      <c r="Q1" s="147"/>
      <c r="R1" s="147"/>
      <c r="S1" s="147"/>
      <c r="T1" s="147"/>
      <c r="U1" s="147"/>
      <c r="V1" s="147"/>
      <c r="W1" s="147"/>
      <c r="X1" s="147"/>
      <c r="Y1" s="147"/>
      <c r="Z1" s="147"/>
      <c r="AA1" s="148"/>
      <c r="AB1" s="5"/>
      <c r="AC1" s="5"/>
      <c r="AD1" s="5"/>
      <c r="AE1" s="5"/>
      <c r="AF1" s="5"/>
      <c r="AG1" s="5"/>
      <c r="AH1" s="5"/>
      <c r="AI1" s="5"/>
      <c r="AJ1" s="5"/>
      <c r="AK1" s="5"/>
      <c r="AL1" s="5"/>
      <c r="AM1" s="5"/>
      <c r="AN1" s="5"/>
      <c r="AO1" s="5"/>
      <c r="AP1" s="5"/>
    </row>
    <row r="2" spans="2:60" ht="20.100000000000001" customHeight="1" x14ac:dyDescent="0.45">
      <c r="B2" s="149" t="s">
        <v>59</v>
      </c>
      <c r="C2" s="150"/>
      <c r="D2" s="150"/>
      <c r="E2" s="150"/>
      <c r="F2" s="150"/>
      <c r="G2" s="150"/>
      <c r="H2" s="150"/>
      <c r="I2" s="150"/>
      <c r="J2" s="150"/>
      <c r="K2" s="150"/>
      <c r="L2" s="150"/>
      <c r="M2" s="150"/>
      <c r="N2" s="150"/>
      <c r="O2" s="150"/>
      <c r="P2" s="150"/>
      <c r="Q2" s="150"/>
      <c r="R2" s="150"/>
      <c r="S2" s="150"/>
      <c r="T2" s="150"/>
      <c r="U2" s="150"/>
      <c r="V2" s="150"/>
      <c r="W2" s="150"/>
      <c r="X2" s="150"/>
      <c r="Y2" s="150"/>
      <c r="Z2" s="150"/>
      <c r="AA2" s="151"/>
      <c r="AB2" s="5"/>
      <c r="AC2" s="5"/>
      <c r="AD2" s="5"/>
      <c r="AE2" s="5"/>
      <c r="AF2" s="5"/>
      <c r="AG2" s="5"/>
      <c r="AH2" s="5"/>
      <c r="AI2" s="5"/>
      <c r="AJ2" s="5"/>
      <c r="AK2" s="5"/>
      <c r="AL2" s="5"/>
      <c r="AM2" s="5"/>
      <c r="AN2" s="5"/>
      <c r="AO2" s="5"/>
      <c r="AP2" s="5"/>
    </row>
    <row r="3" spans="2:60" ht="20.100000000000001" customHeight="1" x14ac:dyDescent="0.45">
      <c r="B3" s="215" t="s">
        <v>0</v>
      </c>
      <c r="C3" s="153"/>
      <c r="D3" s="153"/>
      <c r="E3" s="153"/>
      <c r="F3" s="153"/>
      <c r="G3" s="153"/>
      <c r="H3" s="153"/>
      <c r="I3" s="153"/>
      <c r="J3" s="153"/>
      <c r="K3" s="153"/>
      <c r="L3" s="153"/>
      <c r="M3" s="153"/>
      <c r="N3" s="153"/>
      <c r="O3" s="153"/>
      <c r="P3" s="153"/>
      <c r="Q3" s="153"/>
      <c r="R3" s="153"/>
      <c r="S3" s="153"/>
      <c r="T3" s="153"/>
      <c r="U3" s="153"/>
      <c r="V3" s="153"/>
      <c r="W3" s="153"/>
      <c r="X3" s="153"/>
      <c r="Y3" s="153"/>
      <c r="Z3" s="153"/>
      <c r="AA3" s="216"/>
      <c r="AB3" s="5"/>
      <c r="AC3" s="5"/>
      <c r="AD3" s="5"/>
      <c r="AE3" s="5"/>
      <c r="AF3" s="5"/>
      <c r="AG3" s="5"/>
      <c r="AH3" s="5"/>
      <c r="AI3" s="5"/>
      <c r="AJ3" s="5"/>
      <c r="AK3" s="5"/>
      <c r="AL3" s="5"/>
      <c r="AM3" s="5"/>
      <c r="AN3" s="5"/>
      <c r="AO3" s="5"/>
      <c r="AP3" s="5"/>
    </row>
    <row r="4" spans="2:60" ht="20.100000000000001" customHeight="1" x14ac:dyDescent="0.45">
      <c r="B4" s="217"/>
      <c r="C4" s="156"/>
      <c r="D4" s="156"/>
      <c r="E4" s="156"/>
      <c r="F4" s="156"/>
      <c r="G4" s="156"/>
      <c r="H4" s="156"/>
      <c r="I4" s="156"/>
      <c r="J4" s="156"/>
      <c r="K4" s="156"/>
      <c r="L4" s="156"/>
      <c r="M4" s="156"/>
      <c r="N4" s="156"/>
      <c r="O4" s="156"/>
      <c r="P4" s="156"/>
      <c r="Q4" s="156"/>
      <c r="R4" s="156"/>
      <c r="S4" s="156"/>
      <c r="T4" s="156"/>
      <c r="U4" s="156"/>
      <c r="V4" s="156"/>
      <c r="W4" s="156"/>
      <c r="X4" s="156"/>
      <c r="Y4" s="156"/>
      <c r="Z4" s="156"/>
      <c r="AA4" s="218"/>
      <c r="AB4" s="5"/>
      <c r="AC4" s="5"/>
      <c r="AD4" s="182" t="s">
        <v>52</v>
      </c>
      <c r="AE4" s="182"/>
      <c r="AF4" s="182"/>
      <c r="AG4" s="182"/>
      <c r="AH4" s="182"/>
      <c r="AI4" s="5"/>
      <c r="AJ4" s="5"/>
      <c r="AK4" s="5"/>
      <c r="AL4" s="5"/>
      <c r="AM4" s="5"/>
      <c r="AN4" s="5"/>
      <c r="AO4" s="5"/>
      <c r="AP4" s="5"/>
    </row>
    <row r="5" spans="2:60" s="1" customFormat="1" ht="24.9" customHeight="1" x14ac:dyDescent="0.45">
      <c r="B5" s="158" t="s">
        <v>1</v>
      </c>
      <c r="C5" s="158"/>
      <c r="D5" s="158"/>
      <c r="E5" s="158"/>
      <c r="F5" s="158"/>
      <c r="G5" s="177"/>
      <c r="H5" s="178"/>
      <c r="I5" s="178"/>
      <c r="J5" s="178"/>
      <c r="K5" s="178"/>
      <c r="L5" s="178"/>
      <c r="M5" s="178"/>
      <c r="N5" s="178"/>
      <c r="O5" s="178"/>
      <c r="P5" s="178"/>
      <c r="Q5" s="178"/>
      <c r="R5" s="178"/>
      <c r="S5" s="178"/>
      <c r="T5" s="178"/>
      <c r="U5" s="178"/>
      <c r="V5" s="178"/>
      <c r="W5" s="178"/>
      <c r="X5" s="178"/>
      <c r="Y5" s="178"/>
      <c r="Z5" s="178"/>
      <c r="AA5" s="179"/>
      <c r="AD5" s="173" t="s">
        <v>50</v>
      </c>
      <c r="AE5" s="173"/>
      <c r="AF5" s="173"/>
      <c r="AG5" s="173"/>
      <c r="AH5" s="173"/>
      <c r="AI5" s="173">
        <f>G13*F51</f>
        <v>0</v>
      </c>
      <c r="AJ5" s="173"/>
      <c r="AK5" s="173"/>
      <c r="AL5" s="173"/>
      <c r="AM5" s="173"/>
      <c r="AO5" s="1" t="s">
        <v>176</v>
      </c>
    </row>
    <row r="6" spans="2:60" s="1" customFormat="1" ht="24.9" customHeight="1" x14ac:dyDescent="0.45">
      <c r="B6" s="158" t="s">
        <v>23</v>
      </c>
      <c r="C6" s="158"/>
      <c r="D6" s="158"/>
      <c r="E6" s="158"/>
      <c r="F6" s="158"/>
      <c r="G6" s="174" t="s">
        <v>223</v>
      </c>
      <c r="H6" s="175"/>
      <c r="I6" s="175"/>
      <c r="J6" s="178"/>
      <c r="K6" s="178"/>
      <c r="L6" s="178"/>
      <c r="M6" s="178"/>
      <c r="N6" s="178"/>
      <c r="O6" s="178"/>
      <c r="P6" s="178"/>
      <c r="Q6" s="178"/>
      <c r="R6" s="178"/>
      <c r="S6" s="178"/>
      <c r="T6" s="178"/>
      <c r="U6" s="178"/>
      <c r="V6" s="178"/>
      <c r="W6" s="178"/>
      <c r="X6" s="178"/>
      <c r="Y6" s="178"/>
      <c r="Z6" s="178"/>
      <c r="AA6" s="179"/>
      <c r="AD6" s="173" t="s">
        <v>54</v>
      </c>
      <c r="AE6" s="173"/>
      <c r="AF6" s="173"/>
      <c r="AG6" s="173"/>
      <c r="AH6" s="173"/>
      <c r="AI6" s="173">
        <f>G40*F51</f>
        <v>0</v>
      </c>
      <c r="AJ6" s="173"/>
      <c r="AK6" s="173"/>
      <c r="AL6" s="173"/>
      <c r="AM6" s="173"/>
      <c r="AO6" s="1" t="s">
        <v>177</v>
      </c>
    </row>
    <row r="7" spans="2:60" s="1" customFormat="1" ht="24.9" customHeight="1" x14ac:dyDescent="0.45">
      <c r="B7" s="159" t="s">
        <v>62</v>
      </c>
      <c r="C7" s="159"/>
      <c r="D7" s="159"/>
      <c r="E7" s="159"/>
      <c r="F7" s="159"/>
      <c r="G7" s="174"/>
      <c r="H7" s="175"/>
      <c r="I7" s="175"/>
      <c r="J7" s="175"/>
      <c r="K7" s="175"/>
      <c r="L7" s="175"/>
      <c r="M7" s="175"/>
      <c r="N7" s="175"/>
      <c r="O7" s="175"/>
      <c r="P7" s="175"/>
      <c r="Q7" s="175"/>
      <c r="R7" s="175"/>
      <c r="S7" s="175"/>
      <c r="T7" s="175"/>
      <c r="U7" s="175"/>
      <c r="V7" s="175"/>
      <c r="W7" s="175"/>
      <c r="X7" s="175"/>
      <c r="Y7" s="175"/>
      <c r="Z7" s="175"/>
      <c r="AA7" s="176"/>
      <c r="AO7" s="1" t="s">
        <v>188</v>
      </c>
    </row>
    <row r="8" spans="2:60" ht="5.0999999999999996" customHeight="1" thickBot="1" x14ac:dyDescent="0.5">
      <c r="B8" s="74"/>
      <c r="C8" s="74"/>
      <c r="D8" s="74"/>
      <c r="E8" s="74"/>
      <c r="F8" s="74"/>
      <c r="G8" s="74"/>
      <c r="H8" s="74"/>
      <c r="I8" s="74"/>
      <c r="J8" s="74"/>
      <c r="K8" s="74"/>
      <c r="L8" s="74"/>
      <c r="M8" s="74"/>
      <c r="N8" s="74"/>
      <c r="O8" s="74"/>
      <c r="P8" s="74"/>
      <c r="Q8" s="74"/>
      <c r="R8" s="74"/>
      <c r="S8" s="74"/>
      <c r="T8" s="74"/>
      <c r="U8" s="74"/>
      <c r="V8" s="74"/>
      <c r="W8" s="74"/>
      <c r="X8" s="74"/>
      <c r="Y8" s="74"/>
      <c r="Z8" s="74"/>
      <c r="AA8" s="74"/>
      <c r="AB8" s="5"/>
      <c r="AC8" s="5"/>
      <c r="AD8" s="5"/>
      <c r="AE8" s="5"/>
      <c r="AF8" s="5"/>
      <c r="AG8" s="5"/>
      <c r="AH8" s="5"/>
      <c r="AI8" s="5"/>
      <c r="AJ8" s="5"/>
      <c r="AK8" s="5"/>
      <c r="AL8" s="5"/>
      <c r="AM8" s="5"/>
      <c r="AN8" s="5"/>
      <c r="AO8" s="5"/>
      <c r="AP8" s="5"/>
    </row>
    <row r="9" spans="2:60" ht="20.100000000000001" customHeight="1" thickTop="1" x14ac:dyDescent="0.45">
      <c r="B9" s="75" t="s">
        <v>78</v>
      </c>
      <c r="C9" s="76"/>
      <c r="D9" s="76"/>
      <c r="E9" s="76"/>
      <c r="F9" s="76"/>
      <c r="G9" s="76"/>
      <c r="H9" s="76"/>
      <c r="I9" s="76"/>
      <c r="J9" s="76"/>
      <c r="K9" s="76"/>
      <c r="L9" s="76"/>
      <c r="M9" s="76"/>
      <c r="N9" s="76"/>
      <c r="O9" s="76"/>
      <c r="P9" s="76"/>
      <c r="Q9" s="76"/>
      <c r="R9" s="76"/>
      <c r="S9" s="76"/>
      <c r="T9" s="76"/>
      <c r="U9" s="76"/>
      <c r="V9" s="76"/>
      <c r="W9" s="76"/>
      <c r="X9" s="76"/>
      <c r="Y9" s="76"/>
      <c r="Z9" s="76"/>
      <c r="AA9" s="77"/>
      <c r="AB9" s="5"/>
      <c r="AC9" s="5"/>
      <c r="AD9" s="182" t="s">
        <v>53</v>
      </c>
      <c r="AE9" s="182"/>
      <c r="AF9" s="182"/>
      <c r="AG9" s="182"/>
      <c r="AH9" s="182"/>
      <c r="AI9" s="5"/>
      <c r="AJ9" s="5"/>
      <c r="AK9" s="5"/>
      <c r="AL9" s="5"/>
      <c r="AM9" s="5"/>
      <c r="AN9" s="5"/>
      <c r="AO9" s="5"/>
      <c r="AP9" s="5"/>
    </row>
    <row r="10" spans="2:60" ht="14.1" customHeight="1" x14ac:dyDescent="0.45">
      <c r="B10" s="172" t="s">
        <v>60</v>
      </c>
      <c r="C10" s="158"/>
      <c r="D10" s="158"/>
      <c r="E10" s="158"/>
      <c r="F10" s="158"/>
      <c r="G10" s="131"/>
      <c r="H10" s="131"/>
      <c r="I10" s="131"/>
      <c r="J10" s="131"/>
      <c r="K10" s="131"/>
      <c r="L10" s="74"/>
      <c r="M10" s="74"/>
      <c r="N10" s="159" t="s">
        <v>61</v>
      </c>
      <c r="O10" s="158"/>
      <c r="P10" s="158"/>
      <c r="Q10" s="158"/>
      <c r="R10" s="158"/>
      <c r="S10" s="212"/>
      <c r="T10" s="212"/>
      <c r="U10" s="212"/>
      <c r="V10" s="212"/>
      <c r="W10" s="212"/>
      <c r="X10" s="74"/>
      <c r="Y10" s="74"/>
      <c r="Z10" s="74"/>
      <c r="AA10" s="78"/>
      <c r="AB10" s="5"/>
      <c r="AC10" s="5"/>
      <c r="AD10" s="173" t="s">
        <v>50</v>
      </c>
      <c r="AE10" s="173"/>
      <c r="AF10" s="173"/>
      <c r="AG10" s="173"/>
      <c r="AH10" s="173"/>
      <c r="AI10" s="173" t="e">
        <f>#REF!*F51</f>
        <v>#REF!</v>
      </c>
      <c r="AJ10" s="173"/>
      <c r="AK10" s="173"/>
      <c r="AL10" s="173"/>
      <c r="AM10" s="173"/>
      <c r="AN10" s="5"/>
      <c r="AO10" s="194" t="s">
        <v>190</v>
      </c>
      <c r="AP10" s="194"/>
      <c r="AQ10" s="194"/>
      <c r="AR10" s="194"/>
      <c r="AS10" s="194"/>
      <c r="AT10" s="194"/>
      <c r="AU10" s="194"/>
      <c r="AV10" s="194"/>
      <c r="AW10" s="194"/>
      <c r="AX10" s="194"/>
      <c r="AY10" s="194"/>
      <c r="AZ10" s="194"/>
      <c r="BA10" s="194"/>
      <c r="BB10" s="194"/>
      <c r="BC10" s="194"/>
      <c r="BD10" s="194"/>
      <c r="BE10" s="194"/>
      <c r="BF10" s="194"/>
      <c r="BG10" s="194"/>
      <c r="BH10" s="194"/>
    </row>
    <row r="11" spans="2:60" ht="14.1" customHeight="1" x14ac:dyDescent="0.45">
      <c r="B11" s="172"/>
      <c r="C11" s="158"/>
      <c r="D11" s="158"/>
      <c r="E11" s="158"/>
      <c r="F11" s="158"/>
      <c r="G11" s="131"/>
      <c r="H11" s="131"/>
      <c r="I11" s="131"/>
      <c r="J11" s="131"/>
      <c r="K11" s="131"/>
      <c r="L11" s="74"/>
      <c r="M11" s="74"/>
      <c r="N11" s="158"/>
      <c r="O11" s="158"/>
      <c r="P11" s="158"/>
      <c r="Q11" s="158"/>
      <c r="R11" s="158"/>
      <c r="S11" s="212"/>
      <c r="T11" s="212"/>
      <c r="U11" s="212"/>
      <c r="V11" s="212"/>
      <c r="W11" s="212"/>
      <c r="X11" s="74"/>
      <c r="Y11" s="74"/>
      <c r="Z11" s="74"/>
      <c r="AA11" s="78"/>
      <c r="AB11" s="5"/>
      <c r="AC11" s="5"/>
      <c r="AD11" s="173"/>
      <c r="AE11" s="173"/>
      <c r="AF11" s="173"/>
      <c r="AG11" s="173"/>
      <c r="AH11" s="173"/>
      <c r="AI11" s="173"/>
      <c r="AJ11" s="173"/>
      <c r="AK11" s="173"/>
      <c r="AL11" s="173"/>
      <c r="AM11" s="173"/>
      <c r="AN11" s="5"/>
      <c r="AO11" s="194"/>
      <c r="AP11" s="194"/>
      <c r="AQ11" s="194"/>
      <c r="AR11" s="194"/>
      <c r="AS11" s="194"/>
      <c r="AT11" s="194"/>
      <c r="AU11" s="194"/>
      <c r="AV11" s="194"/>
      <c r="AW11" s="194"/>
      <c r="AX11" s="194"/>
      <c r="AY11" s="194"/>
      <c r="AZ11" s="194"/>
      <c r="BA11" s="194"/>
      <c r="BB11" s="194"/>
      <c r="BC11" s="194"/>
      <c r="BD11" s="194"/>
      <c r="BE11" s="194"/>
      <c r="BF11" s="194"/>
      <c r="BG11" s="194"/>
      <c r="BH11" s="194"/>
    </row>
    <row r="12" spans="2:60" ht="5.0999999999999996" customHeight="1" x14ac:dyDescent="0.45">
      <c r="B12" s="79"/>
      <c r="C12" s="80"/>
      <c r="D12" s="80"/>
      <c r="E12" s="80"/>
      <c r="F12" s="80"/>
      <c r="G12" s="80"/>
      <c r="H12" s="80"/>
      <c r="I12" s="80"/>
      <c r="J12" s="80"/>
      <c r="K12" s="80"/>
      <c r="L12" s="80"/>
      <c r="M12" s="74"/>
      <c r="N12" s="80"/>
      <c r="O12" s="80"/>
      <c r="P12" s="80"/>
      <c r="Q12" s="80"/>
      <c r="R12" s="80"/>
      <c r="S12" s="80"/>
      <c r="T12" s="80"/>
      <c r="U12" s="80"/>
      <c r="V12" s="80"/>
      <c r="W12" s="80"/>
      <c r="X12" s="80"/>
      <c r="Y12" s="74"/>
      <c r="Z12" s="74"/>
      <c r="AA12" s="78"/>
      <c r="AB12" s="5"/>
      <c r="AC12" s="5"/>
      <c r="AD12" s="173" t="s">
        <v>54</v>
      </c>
      <c r="AE12" s="173"/>
      <c r="AF12" s="173"/>
      <c r="AG12" s="173"/>
      <c r="AH12" s="173"/>
      <c r="AI12" s="173" t="e">
        <f>#REF!*F51</f>
        <v>#REF!</v>
      </c>
      <c r="AJ12" s="173"/>
      <c r="AK12" s="173"/>
      <c r="AL12" s="173"/>
      <c r="AM12" s="173"/>
      <c r="AN12" s="5"/>
      <c r="AO12" s="5"/>
      <c r="AP12" s="5"/>
    </row>
    <row r="13" spans="2:60" ht="14.1" customHeight="1" x14ac:dyDescent="0.45">
      <c r="B13" s="172" t="s">
        <v>25</v>
      </c>
      <c r="C13" s="158"/>
      <c r="D13" s="158"/>
      <c r="E13" s="158"/>
      <c r="F13" s="158"/>
      <c r="G13" s="208"/>
      <c r="H13" s="208"/>
      <c r="I13" s="208"/>
      <c r="J13" s="208"/>
      <c r="K13" s="208"/>
      <c r="L13" s="74"/>
      <c r="M13" s="74"/>
      <c r="N13" s="158" t="s">
        <v>28</v>
      </c>
      <c r="O13" s="158"/>
      <c r="P13" s="158"/>
      <c r="Q13" s="158"/>
      <c r="R13" s="158"/>
      <c r="S13" s="171"/>
      <c r="T13" s="171"/>
      <c r="U13" s="171"/>
      <c r="V13" s="171"/>
      <c r="W13" s="171"/>
      <c r="X13" s="74"/>
      <c r="Y13" s="74"/>
      <c r="Z13" s="74"/>
      <c r="AA13" s="78"/>
      <c r="AB13" s="5"/>
      <c r="AC13" s="5"/>
      <c r="AD13" s="173"/>
      <c r="AE13" s="173"/>
      <c r="AF13" s="173"/>
      <c r="AG13" s="173"/>
      <c r="AH13" s="173"/>
      <c r="AI13" s="173"/>
      <c r="AJ13" s="173"/>
      <c r="AK13" s="173"/>
      <c r="AL13" s="173"/>
      <c r="AM13" s="173"/>
      <c r="AN13" s="5"/>
      <c r="AO13" s="5" t="s">
        <v>191</v>
      </c>
      <c r="AP13" s="5"/>
    </row>
    <row r="14" spans="2:60" ht="14.1" customHeight="1" x14ac:dyDescent="0.45">
      <c r="B14" s="172"/>
      <c r="C14" s="158"/>
      <c r="D14" s="158"/>
      <c r="E14" s="158"/>
      <c r="F14" s="158"/>
      <c r="G14" s="208"/>
      <c r="H14" s="208"/>
      <c r="I14" s="208"/>
      <c r="J14" s="208"/>
      <c r="K14" s="208"/>
      <c r="L14" s="74"/>
      <c r="M14" s="74"/>
      <c r="N14" s="158"/>
      <c r="O14" s="158"/>
      <c r="P14" s="158"/>
      <c r="Q14" s="158"/>
      <c r="R14" s="158"/>
      <c r="S14" s="171"/>
      <c r="T14" s="171"/>
      <c r="U14" s="171"/>
      <c r="V14" s="171"/>
      <c r="W14" s="171"/>
      <c r="X14" s="74"/>
      <c r="Y14" s="74"/>
      <c r="Z14" s="74"/>
      <c r="AA14" s="78"/>
      <c r="AB14" s="5"/>
      <c r="AC14" s="5"/>
      <c r="AD14" s="173"/>
      <c r="AE14" s="173"/>
      <c r="AF14" s="173"/>
      <c r="AG14" s="173"/>
      <c r="AH14" s="173"/>
      <c r="AI14" s="173"/>
      <c r="AJ14" s="173"/>
      <c r="AK14" s="173"/>
      <c r="AL14" s="173"/>
      <c r="AM14" s="173"/>
      <c r="AN14" s="5"/>
      <c r="AO14" s="5" t="s">
        <v>195</v>
      </c>
      <c r="AP14" s="5"/>
    </row>
    <row r="15" spans="2:60" ht="5.0999999999999996" customHeight="1" x14ac:dyDescent="0.45">
      <c r="B15" s="81"/>
      <c r="C15" s="74"/>
      <c r="D15" s="74"/>
      <c r="E15" s="74"/>
      <c r="F15" s="74"/>
      <c r="G15" s="74"/>
      <c r="H15" s="74"/>
      <c r="I15" s="74"/>
      <c r="J15" s="74"/>
      <c r="K15" s="74"/>
      <c r="L15" s="74"/>
      <c r="M15" s="74"/>
      <c r="N15" s="74"/>
      <c r="O15" s="74"/>
      <c r="P15" s="74"/>
      <c r="Q15" s="74"/>
      <c r="R15" s="74"/>
      <c r="S15" s="74"/>
      <c r="T15" s="74"/>
      <c r="U15" s="74"/>
      <c r="V15" s="74"/>
      <c r="W15" s="74"/>
      <c r="X15" s="74"/>
      <c r="Y15" s="74"/>
      <c r="Z15" s="74"/>
      <c r="AA15" s="78"/>
      <c r="AB15" s="5"/>
      <c r="AC15" s="5"/>
      <c r="AD15" s="5"/>
      <c r="AE15" s="5"/>
      <c r="AF15" s="5"/>
      <c r="AG15" s="5"/>
      <c r="AH15" s="5"/>
      <c r="AI15" s="5"/>
      <c r="AJ15" s="5"/>
      <c r="AK15" s="5"/>
      <c r="AL15" s="5"/>
      <c r="AM15" s="5"/>
      <c r="AN15" s="5"/>
      <c r="AO15" s="5"/>
      <c r="AP15" s="5"/>
    </row>
    <row r="16" spans="2:60" ht="5.0999999999999996" customHeight="1" x14ac:dyDescent="0.45">
      <c r="B16" s="81"/>
      <c r="C16" s="74"/>
      <c r="D16" s="74"/>
      <c r="E16" s="74"/>
      <c r="F16" s="74"/>
      <c r="G16" s="74"/>
      <c r="H16" s="74"/>
      <c r="I16" s="74"/>
      <c r="J16" s="74"/>
      <c r="K16" s="74"/>
      <c r="L16" s="74"/>
      <c r="M16" s="74"/>
      <c r="N16" s="74"/>
      <c r="O16" s="74"/>
      <c r="P16" s="74"/>
      <c r="Q16" s="74"/>
      <c r="R16" s="74"/>
      <c r="S16" s="74"/>
      <c r="T16" s="74"/>
      <c r="U16" s="74"/>
      <c r="V16" s="74"/>
      <c r="W16" s="74"/>
      <c r="X16" s="74"/>
      <c r="Y16" s="74"/>
      <c r="Z16" s="74"/>
      <c r="AA16" s="78"/>
      <c r="AB16" s="5"/>
      <c r="AC16" s="5"/>
      <c r="AD16" s="5"/>
      <c r="AE16" s="5"/>
      <c r="AF16" s="5"/>
      <c r="AG16" s="5"/>
      <c r="AH16" s="5"/>
      <c r="AI16" s="5"/>
      <c r="AJ16" s="5"/>
      <c r="AK16" s="5"/>
      <c r="AL16" s="5"/>
      <c r="AM16" s="5"/>
      <c r="AN16" s="5"/>
      <c r="AO16" s="5"/>
      <c r="AP16" s="5"/>
    </row>
    <row r="17" spans="2:70" ht="15" customHeight="1" x14ac:dyDescent="0.45">
      <c r="B17" s="219" t="s">
        <v>64</v>
      </c>
      <c r="C17" s="220"/>
      <c r="D17" s="220"/>
      <c r="E17" s="220"/>
      <c r="F17" s="220"/>
      <c r="G17" s="220"/>
      <c r="H17" s="221"/>
      <c r="I17" s="228"/>
      <c r="J17" s="229"/>
      <c r="K17" s="230"/>
      <c r="L17" s="195"/>
      <c r="M17" s="74"/>
      <c r="N17" s="159" t="s">
        <v>70</v>
      </c>
      <c r="O17" s="159"/>
      <c r="P17" s="158" t="s">
        <v>65</v>
      </c>
      <c r="Q17" s="158"/>
      <c r="R17" s="207" t="s">
        <v>67</v>
      </c>
      <c r="S17" s="207"/>
      <c r="T17" s="207"/>
      <c r="U17" s="207"/>
      <c r="V17" s="209"/>
      <c r="W17" s="209"/>
      <c r="X17" s="74" t="s">
        <v>71</v>
      </c>
      <c r="Y17" s="74"/>
      <c r="Z17" s="74"/>
      <c r="AA17" s="78"/>
      <c r="AB17" s="5"/>
      <c r="AC17" s="5"/>
      <c r="AD17" s="5"/>
      <c r="AE17" s="5"/>
      <c r="AF17" s="5"/>
      <c r="AG17" s="5"/>
      <c r="AH17" s="5"/>
      <c r="AI17" s="5"/>
      <c r="AJ17" s="5"/>
      <c r="AK17" s="5"/>
      <c r="AL17" s="5"/>
      <c r="AM17" s="5"/>
      <c r="AN17" s="5"/>
      <c r="AO17" s="5"/>
      <c r="AP17" s="5"/>
    </row>
    <row r="18" spans="2:70" ht="15" customHeight="1" x14ac:dyDescent="0.45">
      <c r="B18" s="222"/>
      <c r="C18" s="223"/>
      <c r="D18" s="223"/>
      <c r="E18" s="223"/>
      <c r="F18" s="223"/>
      <c r="G18" s="223"/>
      <c r="H18" s="224"/>
      <c r="I18" s="231"/>
      <c r="J18" s="232"/>
      <c r="K18" s="233"/>
      <c r="L18" s="195"/>
      <c r="M18" s="74"/>
      <c r="N18" s="159"/>
      <c r="O18" s="159"/>
      <c r="P18" s="158"/>
      <c r="Q18" s="158"/>
      <c r="R18" s="207" t="s">
        <v>68</v>
      </c>
      <c r="S18" s="207"/>
      <c r="T18" s="207"/>
      <c r="U18" s="207"/>
      <c r="V18" s="209"/>
      <c r="W18" s="209"/>
      <c r="X18" s="74" t="s">
        <v>72</v>
      </c>
      <c r="Y18" s="74"/>
      <c r="Z18" s="74"/>
      <c r="AA18" s="78"/>
      <c r="AB18" s="5"/>
      <c r="AC18" s="5"/>
      <c r="AD18" s="5"/>
      <c r="AE18" s="5"/>
      <c r="AF18" s="5"/>
      <c r="AG18" s="5"/>
      <c r="AH18" s="5"/>
      <c r="AI18" s="5"/>
      <c r="AJ18" s="5"/>
      <c r="AK18" s="5"/>
      <c r="AL18" s="5"/>
      <c r="AM18" s="5"/>
      <c r="AN18" s="5"/>
      <c r="AO18" s="121" t="s">
        <v>193</v>
      </c>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row>
    <row r="19" spans="2:70" ht="15" customHeight="1" x14ac:dyDescent="0.45">
      <c r="B19" s="222"/>
      <c r="C19" s="223"/>
      <c r="D19" s="223"/>
      <c r="E19" s="223"/>
      <c r="F19" s="223"/>
      <c r="G19" s="223"/>
      <c r="H19" s="224"/>
      <c r="I19" s="231"/>
      <c r="J19" s="232"/>
      <c r="K19" s="233"/>
      <c r="L19" s="195"/>
      <c r="M19" s="74"/>
      <c r="N19" s="159"/>
      <c r="O19" s="159"/>
      <c r="P19" s="158"/>
      <c r="Q19" s="158"/>
      <c r="R19" s="207" t="s">
        <v>69</v>
      </c>
      <c r="S19" s="207"/>
      <c r="T19" s="207"/>
      <c r="U19" s="207"/>
      <c r="V19" s="209"/>
      <c r="W19" s="209"/>
      <c r="X19" s="74" t="s">
        <v>73</v>
      </c>
      <c r="Y19" s="74"/>
      <c r="Z19" s="74"/>
      <c r="AA19" s="78"/>
      <c r="AB19" s="5"/>
      <c r="AC19" s="5"/>
      <c r="AD19" s="5"/>
      <c r="AE19" s="5"/>
      <c r="AF19" s="5"/>
      <c r="AG19" s="5"/>
      <c r="AH19" s="5"/>
      <c r="AI19" s="5"/>
      <c r="AJ19" s="5"/>
      <c r="AK19" s="5"/>
      <c r="AL19" s="5"/>
      <c r="AM19" s="5"/>
      <c r="AN19" s="5"/>
      <c r="AO19" s="5" t="s">
        <v>213</v>
      </c>
      <c r="AP19" s="5"/>
    </row>
    <row r="20" spans="2:70" ht="15" customHeight="1" x14ac:dyDescent="0.45">
      <c r="B20" s="222"/>
      <c r="C20" s="223"/>
      <c r="D20" s="223"/>
      <c r="E20" s="223"/>
      <c r="F20" s="223"/>
      <c r="G20" s="223"/>
      <c r="H20" s="224"/>
      <c r="I20" s="231"/>
      <c r="J20" s="232"/>
      <c r="K20" s="233"/>
      <c r="L20" s="195"/>
      <c r="M20" s="74"/>
      <c r="N20" s="159"/>
      <c r="O20" s="159"/>
      <c r="P20" s="158" t="s">
        <v>66</v>
      </c>
      <c r="Q20" s="158"/>
      <c r="R20" s="207" t="s">
        <v>67</v>
      </c>
      <c r="S20" s="207"/>
      <c r="T20" s="207"/>
      <c r="U20" s="207"/>
      <c r="V20" s="209"/>
      <c r="W20" s="209"/>
      <c r="X20" s="74" t="s">
        <v>71</v>
      </c>
      <c r="Y20" s="74"/>
      <c r="Z20" s="74"/>
      <c r="AA20" s="78"/>
      <c r="AB20" s="5"/>
      <c r="AC20" s="5"/>
      <c r="AD20" s="5"/>
      <c r="AE20" s="5"/>
      <c r="AF20" s="5"/>
      <c r="AG20" s="5"/>
      <c r="AH20" s="5"/>
      <c r="AI20" s="5"/>
      <c r="AJ20" s="5"/>
      <c r="AK20" s="5"/>
      <c r="AL20" s="5"/>
      <c r="AM20" s="5"/>
      <c r="AN20" s="5"/>
      <c r="AO20" s="3" t="s">
        <v>214</v>
      </c>
    </row>
    <row r="21" spans="2:70" ht="15" customHeight="1" x14ac:dyDescent="0.45">
      <c r="B21" s="222"/>
      <c r="C21" s="223"/>
      <c r="D21" s="223"/>
      <c r="E21" s="223"/>
      <c r="F21" s="223"/>
      <c r="G21" s="223"/>
      <c r="H21" s="224"/>
      <c r="I21" s="231"/>
      <c r="J21" s="232"/>
      <c r="K21" s="233"/>
      <c r="L21" s="195"/>
      <c r="M21" s="74"/>
      <c r="N21" s="159"/>
      <c r="O21" s="159"/>
      <c r="P21" s="158"/>
      <c r="Q21" s="158"/>
      <c r="R21" s="207" t="s">
        <v>68</v>
      </c>
      <c r="S21" s="207"/>
      <c r="T21" s="207"/>
      <c r="U21" s="207"/>
      <c r="V21" s="209"/>
      <c r="W21" s="209"/>
      <c r="X21" s="74" t="s">
        <v>72</v>
      </c>
      <c r="Y21" s="74"/>
      <c r="Z21" s="74"/>
      <c r="AA21" s="78"/>
      <c r="AB21" s="5"/>
      <c r="AC21" s="5"/>
      <c r="AD21" s="5"/>
      <c r="AE21" s="5"/>
      <c r="AF21" s="5"/>
      <c r="AG21" s="5"/>
      <c r="AH21" s="5"/>
      <c r="AI21" s="5"/>
      <c r="AJ21" s="5"/>
      <c r="AK21" s="5"/>
      <c r="AL21" s="5"/>
      <c r="AM21" s="5"/>
      <c r="AN21" s="5"/>
      <c r="AO21" s="194" t="s">
        <v>192</v>
      </c>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row>
    <row r="22" spans="2:70" ht="15" customHeight="1" x14ac:dyDescent="0.45">
      <c r="B22" s="225"/>
      <c r="C22" s="226"/>
      <c r="D22" s="226"/>
      <c r="E22" s="226"/>
      <c r="F22" s="226"/>
      <c r="G22" s="226"/>
      <c r="H22" s="227"/>
      <c r="I22" s="234"/>
      <c r="J22" s="235"/>
      <c r="K22" s="236"/>
      <c r="L22" s="195"/>
      <c r="M22" s="74"/>
      <c r="N22" s="159"/>
      <c r="O22" s="159"/>
      <c r="P22" s="158"/>
      <c r="Q22" s="158"/>
      <c r="R22" s="207" t="s">
        <v>80</v>
      </c>
      <c r="S22" s="207"/>
      <c r="T22" s="207"/>
      <c r="U22" s="207"/>
      <c r="V22" s="209"/>
      <c r="W22" s="209"/>
      <c r="X22" s="74" t="s">
        <v>87</v>
      </c>
      <c r="Y22" s="74"/>
      <c r="Z22" s="74"/>
      <c r="AA22" s="78"/>
      <c r="AB22" s="5"/>
      <c r="AC22" s="5"/>
      <c r="AD22" s="5"/>
      <c r="AE22" s="5"/>
      <c r="AF22" s="5"/>
      <c r="AG22" s="5"/>
      <c r="AH22" s="5"/>
      <c r="AI22" s="5"/>
      <c r="AJ22" s="5"/>
      <c r="AK22" s="5"/>
      <c r="AL22" s="5"/>
      <c r="AM22" s="5"/>
      <c r="AN22" s="5"/>
      <c r="AO22" s="5"/>
      <c r="AP22" s="5"/>
    </row>
    <row r="23" spans="2:70" ht="5.0999999999999996" customHeight="1" thickBot="1" x14ac:dyDescent="0.5">
      <c r="B23" s="102"/>
      <c r="C23" s="103"/>
      <c r="D23" s="103"/>
      <c r="E23" s="103"/>
      <c r="F23" s="103"/>
      <c r="G23" s="87"/>
      <c r="H23" s="87"/>
      <c r="I23" s="87"/>
      <c r="J23" s="87"/>
      <c r="K23" s="87"/>
      <c r="L23" s="85"/>
      <c r="M23" s="85"/>
      <c r="N23" s="104"/>
      <c r="O23" s="104"/>
      <c r="P23" s="87"/>
      <c r="Q23" s="87"/>
      <c r="R23" s="87"/>
      <c r="S23" s="87"/>
      <c r="T23" s="87"/>
      <c r="U23" s="87"/>
      <c r="V23" s="87"/>
      <c r="W23" s="87"/>
      <c r="X23" s="85"/>
      <c r="Y23" s="85"/>
      <c r="Z23" s="85"/>
      <c r="AA23" s="88"/>
      <c r="AB23" s="5"/>
      <c r="AC23" s="5"/>
      <c r="AD23" s="5"/>
      <c r="AE23" s="5"/>
      <c r="AF23" s="5"/>
      <c r="AG23" s="5"/>
      <c r="AH23" s="5"/>
      <c r="AI23" s="5"/>
      <c r="AJ23" s="5"/>
      <c r="AK23" s="5"/>
      <c r="AL23" s="5"/>
      <c r="AM23" s="5"/>
      <c r="AN23" s="5"/>
      <c r="AO23" s="5"/>
      <c r="AP23" s="5"/>
    </row>
    <row r="24" spans="2:70" ht="5.0999999999999996" customHeight="1" thickTop="1" thickBot="1" x14ac:dyDescent="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5"/>
      <c r="AC24" s="5"/>
      <c r="AD24" s="5"/>
      <c r="AE24" s="5"/>
      <c r="AF24" s="5"/>
      <c r="AG24" s="5"/>
      <c r="AH24" s="5"/>
      <c r="AI24" s="5"/>
      <c r="AJ24" s="5"/>
      <c r="AK24" s="5"/>
      <c r="AL24" s="5"/>
      <c r="AM24" s="5"/>
      <c r="AN24" s="5"/>
      <c r="AO24" s="5"/>
      <c r="AP24" s="5"/>
    </row>
    <row r="25" spans="2:70" ht="20.100000000000001" customHeight="1" thickTop="1" x14ac:dyDescent="0.45">
      <c r="B25" s="247" t="s">
        <v>75</v>
      </c>
      <c r="C25" s="248"/>
      <c r="D25" s="248"/>
      <c r="E25" s="248"/>
      <c r="F25" s="248"/>
      <c r="G25" s="248"/>
      <c r="H25" s="248"/>
      <c r="I25" s="248"/>
      <c r="J25" s="248"/>
      <c r="K25" s="248"/>
      <c r="L25" s="91"/>
      <c r="M25" s="91"/>
      <c r="N25" s="91"/>
      <c r="O25" s="91"/>
      <c r="P25" s="91"/>
      <c r="Q25" s="91"/>
      <c r="R25" s="91"/>
      <c r="S25" s="91"/>
      <c r="T25" s="91"/>
      <c r="U25" s="91"/>
      <c r="V25" s="91"/>
      <c r="W25" s="91"/>
      <c r="X25" s="91"/>
      <c r="Y25" s="91"/>
      <c r="Z25" s="91"/>
      <c r="AA25" s="92"/>
      <c r="AB25" s="5"/>
      <c r="AC25" s="5"/>
      <c r="AD25" s="5"/>
      <c r="AE25" s="5"/>
      <c r="AF25" s="5"/>
      <c r="AG25" s="5"/>
      <c r="AH25" s="5"/>
      <c r="AI25" s="5"/>
      <c r="AJ25" s="5"/>
      <c r="AK25" s="5"/>
      <c r="AL25" s="5"/>
      <c r="AM25" s="5"/>
      <c r="AN25" s="5"/>
      <c r="AO25" s="5"/>
      <c r="AP25" s="5"/>
    </row>
    <row r="26" spans="2:70" ht="14.1" customHeight="1" x14ac:dyDescent="0.45">
      <c r="B26" s="211" t="s">
        <v>61</v>
      </c>
      <c r="C26" s="158"/>
      <c r="D26" s="158"/>
      <c r="E26" s="158"/>
      <c r="F26" s="158"/>
      <c r="G26" s="212"/>
      <c r="H26" s="212"/>
      <c r="I26" s="212"/>
      <c r="J26" s="212"/>
      <c r="K26" s="212"/>
      <c r="L26" s="74"/>
      <c r="M26" s="74"/>
      <c r="N26" s="210"/>
      <c r="O26" s="162"/>
      <c r="P26" s="162"/>
      <c r="Q26" s="162"/>
      <c r="R26" s="162"/>
      <c r="S26" s="162"/>
      <c r="T26" s="162"/>
      <c r="U26" s="162"/>
      <c r="V26" s="162"/>
      <c r="W26" s="162"/>
      <c r="X26" s="162"/>
      <c r="Y26" s="74"/>
      <c r="Z26" s="74"/>
      <c r="AA26" s="93"/>
      <c r="AB26" s="5"/>
      <c r="AC26" s="5"/>
      <c r="AD26" s="5"/>
      <c r="AE26" s="5"/>
      <c r="AF26" s="5"/>
      <c r="AG26" s="5"/>
      <c r="AH26" s="5"/>
      <c r="AI26" s="5"/>
      <c r="AJ26" s="5"/>
      <c r="AK26" s="5"/>
      <c r="AL26" s="5"/>
      <c r="AM26" s="5"/>
      <c r="AN26" s="5"/>
      <c r="AO26" s="5" t="s">
        <v>194</v>
      </c>
      <c r="AP26" s="5"/>
    </row>
    <row r="27" spans="2:70" ht="14.1" customHeight="1" x14ac:dyDescent="0.45">
      <c r="B27" s="168"/>
      <c r="C27" s="158"/>
      <c r="D27" s="158"/>
      <c r="E27" s="158"/>
      <c r="F27" s="158"/>
      <c r="G27" s="212"/>
      <c r="H27" s="212"/>
      <c r="I27" s="212"/>
      <c r="J27" s="212"/>
      <c r="K27" s="212"/>
      <c r="L27" s="74"/>
      <c r="M27" s="74"/>
      <c r="N27" s="162"/>
      <c r="O27" s="162"/>
      <c r="P27" s="162"/>
      <c r="Q27" s="162"/>
      <c r="R27" s="162"/>
      <c r="S27" s="162"/>
      <c r="T27" s="162"/>
      <c r="U27" s="162"/>
      <c r="V27" s="162"/>
      <c r="W27" s="162"/>
      <c r="X27" s="162"/>
      <c r="Y27" s="74"/>
      <c r="Z27" s="74"/>
      <c r="AA27" s="93"/>
      <c r="AB27" s="5"/>
      <c r="AC27" s="5"/>
      <c r="AD27" s="5"/>
      <c r="AE27" s="5"/>
      <c r="AF27" s="5"/>
      <c r="AG27" s="5"/>
      <c r="AH27" s="5"/>
      <c r="AI27" s="5"/>
      <c r="AJ27" s="5"/>
      <c r="AK27" s="5"/>
      <c r="AL27" s="5"/>
      <c r="AM27" s="5"/>
      <c r="AN27" s="5"/>
      <c r="AO27" s="5"/>
      <c r="AP27" s="5"/>
    </row>
    <row r="28" spans="2:70" ht="5.0999999999999996" customHeight="1" x14ac:dyDescent="0.45">
      <c r="B28" s="106"/>
      <c r="C28" s="107"/>
      <c r="D28" s="107"/>
      <c r="E28" s="107"/>
      <c r="F28" s="107"/>
      <c r="G28" s="107"/>
      <c r="H28" s="107"/>
      <c r="I28" s="107"/>
      <c r="J28" s="107"/>
      <c r="K28" s="107"/>
      <c r="L28" s="74"/>
      <c r="M28" s="74"/>
      <c r="N28" s="74"/>
      <c r="O28" s="74"/>
      <c r="P28" s="74"/>
      <c r="Q28" s="74"/>
      <c r="R28" s="74"/>
      <c r="S28" s="74"/>
      <c r="T28" s="74"/>
      <c r="U28" s="74"/>
      <c r="V28" s="74"/>
      <c r="W28" s="74"/>
      <c r="X28" s="74"/>
      <c r="Y28" s="74"/>
      <c r="Z28" s="74"/>
      <c r="AA28" s="93"/>
      <c r="AB28" s="5"/>
      <c r="AC28" s="5"/>
      <c r="AD28" s="5"/>
      <c r="AE28" s="5"/>
      <c r="AF28" s="5"/>
      <c r="AG28" s="5"/>
      <c r="AH28" s="5"/>
      <c r="AI28" s="5"/>
      <c r="AJ28" s="5"/>
      <c r="AK28" s="5"/>
      <c r="AL28" s="5"/>
      <c r="AM28" s="5"/>
      <c r="AN28" s="5"/>
      <c r="AO28" s="5"/>
      <c r="AP28" s="5"/>
    </row>
    <row r="29" spans="2:70" ht="14.1" customHeight="1" x14ac:dyDescent="0.45">
      <c r="B29" s="168" t="s">
        <v>25</v>
      </c>
      <c r="C29" s="158"/>
      <c r="D29" s="158"/>
      <c r="E29" s="158"/>
      <c r="F29" s="158"/>
      <c r="G29" s="208"/>
      <c r="H29" s="208"/>
      <c r="I29" s="208"/>
      <c r="J29" s="208"/>
      <c r="K29" s="208"/>
      <c r="L29" s="74"/>
      <c r="M29" s="74"/>
      <c r="N29" s="158" t="s">
        <v>28</v>
      </c>
      <c r="O29" s="158"/>
      <c r="P29" s="158"/>
      <c r="Q29" s="158"/>
      <c r="R29" s="158"/>
      <c r="S29" s="171"/>
      <c r="T29" s="171"/>
      <c r="U29" s="171"/>
      <c r="V29" s="171"/>
      <c r="W29" s="171"/>
      <c r="X29" s="171"/>
      <c r="Y29" s="74"/>
      <c r="Z29" s="74"/>
      <c r="AA29" s="93"/>
      <c r="AB29" s="5"/>
      <c r="AC29" s="5"/>
      <c r="AD29" s="5"/>
      <c r="AE29" s="5"/>
      <c r="AF29" s="5"/>
      <c r="AG29" s="5"/>
      <c r="AH29" s="5"/>
      <c r="AI29" s="5"/>
      <c r="AJ29" s="5"/>
      <c r="AK29" s="5"/>
      <c r="AL29" s="5"/>
      <c r="AM29" s="5"/>
      <c r="AN29" s="5"/>
      <c r="AO29" s="5" t="s">
        <v>183</v>
      </c>
      <c r="AP29" s="5"/>
    </row>
    <row r="30" spans="2:70" ht="14.1" customHeight="1" x14ac:dyDescent="0.45">
      <c r="B30" s="168"/>
      <c r="C30" s="158"/>
      <c r="D30" s="158"/>
      <c r="E30" s="158"/>
      <c r="F30" s="158"/>
      <c r="G30" s="208"/>
      <c r="H30" s="208"/>
      <c r="I30" s="208"/>
      <c r="J30" s="208"/>
      <c r="K30" s="208"/>
      <c r="L30" s="74"/>
      <c r="M30" s="74"/>
      <c r="N30" s="158"/>
      <c r="O30" s="158"/>
      <c r="P30" s="158"/>
      <c r="Q30" s="158"/>
      <c r="R30" s="158"/>
      <c r="S30" s="171"/>
      <c r="T30" s="171"/>
      <c r="U30" s="171"/>
      <c r="V30" s="171"/>
      <c r="W30" s="171"/>
      <c r="X30" s="171"/>
      <c r="Y30" s="74"/>
      <c r="Z30" s="74"/>
      <c r="AA30" s="93"/>
      <c r="AB30" s="5"/>
      <c r="AC30" s="5"/>
      <c r="AD30" s="5"/>
      <c r="AE30" s="5"/>
      <c r="AF30" s="5"/>
      <c r="AG30" s="5"/>
      <c r="AH30" s="5"/>
      <c r="AI30" s="5"/>
      <c r="AJ30" s="5"/>
      <c r="AK30" s="5"/>
      <c r="AL30" s="5"/>
      <c r="AM30" s="5"/>
      <c r="AN30" s="5"/>
      <c r="AO30" s="5"/>
      <c r="AP30" s="5"/>
    </row>
    <row r="31" spans="2:70" ht="5.0999999999999996" customHeight="1" x14ac:dyDescent="0.45">
      <c r="B31" s="94"/>
      <c r="C31" s="80"/>
      <c r="D31" s="80"/>
      <c r="E31" s="80"/>
      <c r="F31" s="80"/>
      <c r="G31" s="80"/>
      <c r="H31" s="80"/>
      <c r="I31" s="80"/>
      <c r="J31" s="80"/>
      <c r="K31" s="80"/>
      <c r="L31" s="80"/>
      <c r="M31" s="74"/>
      <c r="N31" s="80"/>
      <c r="O31" s="80"/>
      <c r="P31" s="80"/>
      <c r="Q31" s="80"/>
      <c r="R31" s="80"/>
      <c r="S31" s="80"/>
      <c r="T31" s="80"/>
      <c r="U31" s="80"/>
      <c r="V31" s="80"/>
      <c r="W31" s="80"/>
      <c r="X31" s="80"/>
      <c r="Y31" s="74"/>
      <c r="Z31" s="74"/>
      <c r="AA31" s="93"/>
      <c r="AB31" s="5"/>
      <c r="AC31" s="5"/>
      <c r="AD31" s="5"/>
      <c r="AE31" s="5"/>
      <c r="AF31" s="5"/>
      <c r="AG31" s="5"/>
      <c r="AH31" s="5"/>
      <c r="AI31" s="5"/>
      <c r="AJ31" s="5"/>
      <c r="AK31" s="5"/>
      <c r="AL31" s="5"/>
      <c r="AM31" s="5"/>
      <c r="AN31" s="5"/>
      <c r="AO31" s="5"/>
      <c r="AP31" s="5"/>
    </row>
    <row r="32" spans="2:70" ht="15" customHeight="1" x14ac:dyDescent="0.45">
      <c r="B32" s="244" t="s">
        <v>222</v>
      </c>
      <c r="C32" s="220"/>
      <c r="D32" s="220"/>
      <c r="E32" s="220"/>
      <c r="F32" s="220"/>
      <c r="G32" s="220"/>
      <c r="H32" s="221"/>
      <c r="I32" s="237"/>
      <c r="J32" s="237"/>
      <c r="K32" s="237"/>
      <c r="L32" s="195"/>
      <c r="M32" s="74"/>
      <c r="N32" s="159" t="s">
        <v>70</v>
      </c>
      <c r="O32" s="159"/>
      <c r="P32" s="158" t="s">
        <v>65</v>
      </c>
      <c r="Q32" s="158"/>
      <c r="R32" s="198" t="s">
        <v>67</v>
      </c>
      <c r="S32" s="198"/>
      <c r="T32" s="198"/>
      <c r="U32" s="198"/>
      <c r="V32" s="209"/>
      <c r="W32" s="209"/>
      <c r="X32" s="74" t="s">
        <v>76</v>
      </c>
      <c r="Y32" s="74"/>
      <c r="Z32" s="74"/>
      <c r="AA32" s="93"/>
      <c r="AB32" s="5"/>
      <c r="AC32" s="5"/>
      <c r="AD32" s="5"/>
      <c r="AE32" s="5"/>
      <c r="AF32" s="5"/>
      <c r="AG32" s="5"/>
      <c r="AH32" s="5"/>
      <c r="AI32" s="5"/>
      <c r="AJ32" s="5"/>
      <c r="AK32" s="5"/>
      <c r="AL32" s="5"/>
      <c r="AM32" s="5"/>
      <c r="AN32" s="5"/>
      <c r="AO32" s="5" t="s">
        <v>196</v>
      </c>
      <c r="AP32" s="5"/>
    </row>
    <row r="33" spans="2:42" ht="15" customHeight="1" x14ac:dyDescent="0.45">
      <c r="B33" s="245"/>
      <c r="C33" s="223"/>
      <c r="D33" s="223"/>
      <c r="E33" s="223"/>
      <c r="F33" s="223"/>
      <c r="G33" s="223"/>
      <c r="H33" s="224"/>
      <c r="I33" s="237"/>
      <c r="J33" s="237"/>
      <c r="K33" s="237"/>
      <c r="L33" s="195"/>
      <c r="M33" s="74"/>
      <c r="N33" s="159"/>
      <c r="O33" s="159"/>
      <c r="P33" s="158"/>
      <c r="Q33" s="158"/>
      <c r="R33" s="198" t="s">
        <v>68</v>
      </c>
      <c r="S33" s="198"/>
      <c r="T33" s="198"/>
      <c r="U33" s="198"/>
      <c r="V33" s="209"/>
      <c r="W33" s="209"/>
      <c r="X33" s="74" t="s">
        <v>72</v>
      </c>
      <c r="Y33" s="74"/>
      <c r="Z33" s="74"/>
      <c r="AA33" s="93"/>
      <c r="AB33" s="5"/>
      <c r="AC33" s="5"/>
      <c r="AD33" s="5"/>
      <c r="AE33" s="5"/>
      <c r="AF33" s="5"/>
      <c r="AG33" s="5"/>
      <c r="AH33" s="5"/>
      <c r="AI33" s="5"/>
      <c r="AJ33" s="5"/>
      <c r="AK33" s="5"/>
      <c r="AL33" s="5"/>
      <c r="AM33" s="5"/>
      <c r="AN33" s="5"/>
      <c r="AO33" s="5" t="s">
        <v>216</v>
      </c>
      <c r="AP33" s="5"/>
    </row>
    <row r="34" spans="2:42" ht="15" customHeight="1" x14ac:dyDescent="0.45">
      <c r="B34" s="245"/>
      <c r="C34" s="223"/>
      <c r="D34" s="223"/>
      <c r="E34" s="223"/>
      <c r="F34" s="223"/>
      <c r="G34" s="223"/>
      <c r="H34" s="224"/>
      <c r="I34" s="237"/>
      <c r="J34" s="237"/>
      <c r="K34" s="237"/>
      <c r="L34" s="195"/>
      <c r="M34" s="74"/>
      <c r="N34" s="159"/>
      <c r="O34" s="159"/>
      <c r="P34" s="158"/>
      <c r="Q34" s="158"/>
      <c r="R34" s="198" t="s">
        <v>81</v>
      </c>
      <c r="S34" s="198"/>
      <c r="T34" s="198"/>
      <c r="U34" s="198"/>
      <c r="V34" s="209"/>
      <c r="W34" s="209"/>
      <c r="X34" s="74" t="s">
        <v>73</v>
      </c>
      <c r="Y34" s="74"/>
      <c r="Z34" s="74"/>
      <c r="AA34" s="93"/>
      <c r="AB34" s="5"/>
      <c r="AC34" s="5"/>
      <c r="AD34" s="5"/>
      <c r="AE34" s="5"/>
      <c r="AF34" s="5"/>
      <c r="AG34" s="5"/>
      <c r="AH34" s="5"/>
      <c r="AI34" s="5"/>
      <c r="AJ34" s="5"/>
      <c r="AK34" s="5"/>
      <c r="AL34" s="5"/>
      <c r="AM34" s="5"/>
      <c r="AN34" s="5"/>
      <c r="AO34" s="5" t="s">
        <v>197</v>
      </c>
      <c r="AP34" s="5"/>
    </row>
    <row r="35" spans="2:42" ht="15" customHeight="1" x14ac:dyDescent="0.45">
      <c r="B35" s="246" t="s">
        <v>210</v>
      </c>
      <c r="C35" s="246"/>
      <c r="D35" s="246"/>
      <c r="E35" s="246"/>
      <c r="F35" s="246"/>
      <c r="G35" s="246"/>
      <c r="H35" s="246"/>
      <c r="I35" s="238"/>
      <c r="J35" s="239"/>
      <c r="K35" s="240"/>
      <c r="L35" s="195"/>
      <c r="M35" s="74"/>
      <c r="N35" s="159"/>
      <c r="O35" s="159"/>
      <c r="P35" s="158" t="s">
        <v>66</v>
      </c>
      <c r="Q35" s="158"/>
      <c r="R35" s="198" t="s">
        <v>67</v>
      </c>
      <c r="S35" s="198"/>
      <c r="T35" s="198"/>
      <c r="U35" s="198"/>
      <c r="V35" s="213"/>
      <c r="W35" s="214"/>
      <c r="X35" s="74" t="s">
        <v>71</v>
      </c>
      <c r="Y35" s="74"/>
      <c r="Z35" s="74"/>
      <c r="AA35" s="93"/>
      <c r="AB35" s="5"/>
      <c r="AC35" s="5"/>
      <c r="AD35" s="5"/>
      <c r="AE35" s="5"/>
      <c r="AF35" s="5"/>
      <c r="AG35" s="5"/>
      <c r="AH35" s="5"/>
      <c r="AI35" s="5"/>
      <c r="AJ35" s="5"/>
      <c r="AK35" s="5"/>
      <c r="AL35" s="5"/>
      <c r="AM35" s="5"/>
      <c r="AN35" s="5"/>
      <c r="AO35" s="5"/>
      <c r="AP35" s="5"/>
    </row>
    <row r="36" spans="2:42" ht="15" customHeight="1" x14ac:dyDescent="0.45">
      <c r="B36" s="246"/>
      <c r="C36" s="246"/>
      <c r="D36" s="246"/>
      <c r="E36" s="246"/>
      <c r="F36" s="246"/>
      <c r="G36" s="246"/>
      <c r="H36" s="246"/>
      <c r="I36" s="238"/>
      <c r="J36" s="239"/>
      <c r="K36" s="240"/>
      <c r="L36" s="195"/>
      <c r="M36" s="74"/>
      <c r="N36" s="159"/>
      <c r="O36" s="159"/>
      <c r="P36" s="158"/>
      <c r="Q36" s="158"/>
      <c r="R36" s="198" t="s">
        <v>68</v>
      </c>
      <c r="S36" s="198"/>
      <c r="T36" s="198"/>
      <c r="U36" s="198"/>
      <c r="V36" s="213"/>
      <c r="W36" s="214"/>
      <c r="X36" s="74" t="s">
        <v>72</v>
      </c>
      <c r="Y36" s="74"/>
      <c r="Z36" s="74"/>
      <c r="AA36" s="93"/>
      <c r="AB36" s="5"/>
      <c r="AC36" s="5"/>
      <c r="AD36" s="5"/>
      <c r="AE36" s="5"/>
      <c r="AF36" s="5"/>
      <c r="AG36" s="5"/>
      <c r="AH36" s="5"/>
      <c r="AI36" s="5"/>
      <c r="AJ36" s="5"/>
      <c r="AK36" s="5"/>
      <c r="AL36" s="5"/>
      <c r="AM36" s="5"/>
      <c r="AN36" s="5"/>
      <c r="AO36" s="5" t="s">
        <v>211</v>
      </c>
      <c r="AP36" s="5"/>
    </row>
    <row r="37" spans="2:42" ht="15" customHeight="1" x14ac:dyDescent="0.45">
      <c r="B37" s="246"/>
      <c r="C37" s="246"/>
      <c r="D37" s="246"/>
      <c r="E37" s="246"/>
      <c r="F37" s="246"/>
      <c r="G37" s="246"/>
      <c r="H37" s="246"/>
      <c r="I37" s="241"/>
      <c r="J37" s="242"/>
      <c r="K37" s="243"/>
      <c r="L37" s="195"/>
      <c r="M37" s="74"/>
      <c r="N37" s="159"/>
      <c r="O37" s="159"/>
      <c r="P37" s="158"/>
      <c r="Q37" s="158"/>
      <c r="R37" s="198" t="s">
        <v>80</v>
      </c>
      <c r="S37" s="198"/>
      <c r="T37" s="198"/>
      <c r="U37" s="198"/>
      <c r="V37" s="209"/>
      <c r="W37" s="209"/>
      <c r="X37" s="74" t="s">
        <v>74</v>
      </c>
      <c r="Y37" s="74"/>
      <c r="Z37" s="74"/>
      <c r="AA37" s="93"/>
      <c r="AB37" s="5"/>
      <c r="AC37" s="5"/>
      <c r="AD37" s="5"/>
      <c r="AE37" s="5"/>
      <c r="AF37" s="5"/>
      <c r="AG37" s="5"/>
      <c r="AH37" s="5"/>
      <c r="AI37" s="5"/>
      <c r="AJ37" s="5"/>
      <c r="AK37" s="5"/>
      <c r="AL37" s="5"/>
      <c r="AM37" s="5"/>
      <c r="AN37" s="5"/>
      <c r="AO37" s="5"/>
      <c r="AP37" s="5"/>
    </row>
    <row r="38" spans="2:42" ht="5.0999999999999996" customHeight="1" x14ac:dyDescent="0.45">
      <c r="B38" s="94"/>
      <c r="C38" s="80"/>
      <c r="D38" s="80"/>
      <c r="E38" s="80"/>
      <c r="F38" s="80"/>
      <c r="G38" s="80"/>
      <c r="H38" s="80"/>
      <c r="I38" s="80"/>
      <c r="J38" s="80"/>
      <c r="K38" s="80"/>
      <c r="L38" s="80"/>
      <c r="M38" s="74"/>
      <c r="N38" s="80"/>
      <c r="O38" s="80"/>
      <c r="P38" s="80"/>
      <c r="Q38" s="80"/>
      <c r="R38" s="80"/>
      <c r="S38" s="80"/>
      <c r="T38" s="80"/>
      <c r="U38" s="80"/>
      <c r="V38" s="80"/>
      <c r="W38" s="80"/>
      <c r="X38" s="80"/>
      <c r="Y38" s="74"/>
      <c r="Z38" s="74"/>
      <c r="AA38" s="93"/>
      <c r="AB38" s="5"/>
      <c r="AC38" s="5"/>
      <c r="AD38" s="5"/>
      <c r="AE38" s="5"/>
      <c r="AF38" s="5"/>
      <c r="AG38" s="5"/>
      <c r="AH38" s="5"/>
      <c r="AI38" s="5"/>
      <c r="AJ38" s="5"/>
      <c r="AK38" s="5"/>
      <c r="AL38" s="5"/>
      <c r="AM38" s="5"/>
      <c r="AN38" s="5"/>
      <c r="AO38" s="5"/>
      <c r="AP38" s="5"/>
    </row>
    <row r="39" spans="2:42" ht="20.100000000000001" customHeight="1" x14ac:dyDescent="0.45">
      <c r="B39" s="95"/>
      <c r="C39" s="74"/>
      <c r="D39" s="74"/>
      <c r="E39" s="74"/>
      <c r="F39" s="74"/>
      <c r="G39" s="74"/>
      <c r="H39" s="74"/>
      <c r="I39" s="74"/>
      <c r="J39" s="74"/>
      <c r="K39" s="74"/>
      <c r="L39" s="80"/>
      <c r="M39" s="74"/>
      <c r="N39" s="80"/>
      <c r="O39" s="80"/>
      <c r="P39" s="80"/>
      <c r="Q39" s="80"/>
      <c r="R39" s="80"/>
      <c r="S39" s="80"/>
      <c r="T39" s="80"/>
      <c r="U39" s="80"/>
      <c r="V39" s="80"/>
      <c r="W39" s="80"/>
      <c r="X39" s="80"/>
      <c r="Y39" s="74"/>
      <c r="Z39" s="74"/>
      <c r="AA39" s="93"/>
      <c r="AB39" s="5"/>
      <c r="AC39" s="5"/>
      <c r="AD39" s="5"/>
      <c r="AE39" s="5"/>
      <c r="AF39" s="5"/>
      <c r="AG39" s="5"/>
      <c r="AH39" s="5"/>
      <c r="AI39" s="5"/>
      <c r="AJ39" s="5"/>
      <c r="AK39" s="5"/>
      <c r="AL39" s="5"/>
      <c r="AM39" s="5"/>
      <c r="AN39" s="5"/>
      <c r="AO39" s="5"/>
      <c r="AP39" s="5"/>
    </row>
    <row r="40" spans="2:42" ht="15" customHeight="1" x14ac:dyDescent="0.45">
      <c r="B40" s="95"/>
      <c r="C40" s="109"/>
      <c r="D40" s="109"/>
      <c r="E40" s="110"/>
      <c r="F40" s="110"/>
      <c r="G40" s="110"/>
      <c r="H40" s="110"/>
      <c r="I40" s="110"/>
      <c r="J40" s="74"/>
      <c r="K40" s="74"/>
      <c r="L40" s="199"/>
      <c r="M40" s="199"/>
      <c r="N40" s="200" t="s">
        <v>79</v>
      </c>
      <c r="O40" s="131"/>
      <c r="P40" s="131"/>
      <c r="Q40" s="131"/>
      <c r="R40" s="131"/>
      <c r="S40" s="131"/>
      <c r="T40" s="201" t="e">
        <f>IF(G10=リスト!H3,既存設備採用!D16,詳細試算!S17)</f>
        <v>#DIV/0!</v>
      </c>
      <c r="U40" s="202"/>
      <c r="V40" s="202"/>
      <c r="W40" s="202"/>
      <c r="X40" s="203"/>
      <c r="Y40" s="74" t="s">
        <v>168</v>
      </c>
      <c r="Z40" s="74"/>
      <c r="AA40" s="93"/>
      <c r="AB40" s="5"/>
      <c r="AC40" s="5"/>
      <c r="AD40" s="5"/>
      <c r="AE40" s="5"/>
      <c r="AF40" s="5"/>
      <c r="AG40" s="5"/>
      <c r="AH40" s="5"/>
      <c r="AI40" s="5"/>
      <c r="AJ40" s="5"/>
      <c r="AK40" s="5"/>
      <c r="AL40" s="5"/>
      <c r="AM40" s="5"/>
      <c r="AN40" s="5"/>
      <c r="AO40" s="5"/>
      <c r="AP40" s="5"/>
    </row>
    <row r="41" spans="2:42" ht="15" customHeight="1" x14ac:dyDescent="0.45">
      <c r="B41" s="108"/>
      <c r="C41" s="109"/>
      <c r="D41" s="109"/>
      <c r="E41" s="110"/>
      <c r="F41" s="110"/>
      <c r="G41" s="110"/>
      <c r="H41" s="110"/>
      <c r="I41" s="110"/>
      <c r="J41" s="74"/>
      <c r="K41" s="74"/>
      <c r="L41" s="199"/>
      <c r="M41" s="199"/>
      <c r="N41" s="131"/>
      <c r="O41" s="131"/>
      <c r="P41" s="131"/>
      <c r="Q41" s="131"/>
      <c r="R41" s="131"/>
      <c r="S41" s="131"/>
      <c r="T41" s="204"/>
      <c r="U41" s="205"/>
      <c r="V41" s="205"/>
      <c r="W41" s="205"/>
      <c r="X41" s="206"/>
      <c r="Y41" s="74" t="s">
        <v>166</v>
      </c>
      <c r="Z41" s="74"/>
      <c r="AA41" s="93"/>
      <c r="AB41" s="5"/>
      <c r="AC41" s="5"/>
      <c r="AD41" s="5"/>
      <c r="AE41" s="5"/>
      <c r="AF41" s="5"/>
      <c r="AG41" s="5"/>
      <c r="AH41" s="5"/>
      <c r="AI41" s="5"/>
      <c r="AJ41" s="5"/>
      <c r="AK41" s="5"/>
      <c r="AL41" s="5"/>
      <c r="AM41" s="5"/>
      <c r="AN41" s="5"/>
      <c r="AO41" s="5"/>
      <c r="AP41" s="5"/>
    </row>
    <row r="42" spans="2:42" ht="15" customHeight="1" x14ac:dyDescent="0.45">
      <c r="B42" s="108"/>
      <c r="C42" s="109"/>
      <c r="D42" s="109"/>
      <c r="E42" s="110"/>
      <c r="F42" s="110"/>
      <c r="G42" s="110"/>
      <c r="H42" s="110"/>
      <c r="I42" s="110"/>
      <c r="J42" s="74"/>
      <c r="K42" s="74"/>
      <c r="L42" s="199"/>
      <c r="M42" s="199"/>
      <c r="N42" s="200" t="s">
        <v>82</v>
      </c>
      <c r="O42" s="131"/>
      <c r="P42" s="131"/>
      <c r="Q42" s="131"/>
      <c r="R42" s="131"/>
      <c r="S42" s="131"/>
      <c r="T42" s="201">
        <f>IF(高効率給湯器!$G$26=リスト!$I$13,詳細試算!S23,IF(高効率給湯器!$G$26=リスト!$I$14,詳細試算!S23,IF(高効率給湯器!$G$26=リスト!$I$15,詳細試算!S23,IF(高効率給湯器!$G$26=リスト!$I$16,詳細試算!S23,IF(高効率給湯器!$G$26=リスト!$I$17,(詳細試算!S27-詳細試算!S23),IF(高効率給湯器!$G$26=リスト!$I$18,詳細試算!S23/3*2+詳細試算!S27/3,0))))))</f>
        <v>0</v>
      </c>
      <c r="U42" s="253"/>
      <c r="V42" s="253"/>
      <c r="W42" s="253"/>
      <c r="X42" s="254"/>
      <c r="Y42" s="74" t="s">
        <v>168</v>
      </c>
      <c r="Z42" s="74"/>
      <c r="AA42" s="93"/>
      <c r="AB42" s="5"/>
      <c r="AC42" s="5"/>
      <c r="AD42" s="5"/>
      <c r="AE42" s="5"/>
      <c r="AF42" s="5"/>
      <c r="AG42" s="5"/>
      <c r="AH42" s="5"/>
      <c r="AI42" s="5"/>
      <c r="AJ42" s="5"/>
      <c r="AK42" s="5"/>
      <c r="AL42" s="5"/>
      <c r="AM42" s="5"/>
      <c r="AN42" s="5"/>
      <c r="AO42" s="5"/>
      <c r="AP42" s="5"/>
    </row>
    <row r="43" spans="2:42" ht="15" customHeight="1" x14ac:dyDescent="0.45">
      <c r="B43" s="108"/>
      <c r="C43" s="109"/>
      <c r="D43" s="109"/>
      <c r="E43" s="110"/>
      <c r="F43" s="110"/>
      <c r="G43" s="110"/>
      <c r="H43" s="110"/>
      <c r="I43" s="110"/>
      <c r="J43" s="74"/>
      <c r="K43" s="74"/>
      <c r="L43" s="199"/>
      <c r="M43" s="199"/>
      <c r="N43" s="131"/>
      <c r="O43" s="131"/>
      <c r="P43" s="131"/>
      <c r="Q43" s="131"/>
      <c r="R43" s="131"/>
      <c r="S43" s="131"/>
      <c r="T43" s="255"/>
      <c r="U43" s="256"/>
      <c r="V43" s="256"/>
      <c r="W43" s="256"/>
      <c r="X43" s="257"/>
      <c r="Y43" s="74" t="s">
        <v>167</v>
      </c>
      <c r="Z43" s="74"/>
      <c r="AA43" s="93"/>
      <c r="AB43" s="5"/>
      <c r="AC43" s="5"/>
      <c r="AD43" s="5"/>
      <c r="AE43" s="5"/>
      <c r="AF43" s="5"/>
      <c r="AG43" s="5"/>
      <c r="AH43" s="5"/>
      <c r="AI43" s="5"/>
      <c r="AJ43" s="5"/>
      <c r="AK43" s="5"/>
      <c r="AL43" s="5"/>
      <c r="AM43" s="5"/>
      <c r="AN43" s="5"/>
      <c r="AO43" s="5"/>
      <c r="AP43" s="5"/>
    </row>
    <row r="44" spans="2:42" ht="15" customHeight="1" x14ac:dyDescent="0.45">
      <c r="B44" s="108"/>
      <c r="C44" s="109"/>
      <c r="D44" s="109"/>
      <c r="E44" s="110"/>
      <c r="F44" s="110"/>
      <c r="G44" s="110"/>
      <c r="H44" s="110"/>
      <c r="I44" s="110"/>
      <c r="J44" s="74"/>
      <c r="K44" s="74"/>
      <c r="L44" s="199"/>
      <c r="M44" s="199"/>
      <c r="N44" s="74"/>
      <c r="O44" s="74"/>
      <c r="P44" s="74"/>
      <c r="Q44" s="74"/>
      <c r="R44" s="74"/>
      <c r="S44" s="74"/>
      <c r="T44" s="74"/>
      <c r="U44" s="74"/>
      <c r="V44" s="74"/>
      <c r="W44" s="74"/>
      <c r="X44" s="74"/>
      <c r="Y44" s="74"/>
      <c r="Z44" s="74"/>
      <c r="AA44" s="93"/>
      <c r="AB44" s="5"/>
      <c r="AC44" s="5"/>
      <c r="AD44" s="5"/>
      <c r="AE44" s="5"/>
      <c r="AF44" s="5"/>
      <c r="AG44" s="5"/>
      <c r="AH44" s="5"/>
      <c r="AI44" s="5"/>
      <c r="AJ44" s="5"/>
      <c r="AK44" s="5"/>
      <c r="AL44" s="5"/>
      <c r="AM44" s="5"/>
      <c r="AN44" s="5"/>
      <c r="AO44" s="5"/>
      <c r="AP44" s="5"/>
    </row>
    <row r="45" spans="2:42" ht="15" customHeight="1" x14ac:dyDescent="0.45">
      <c r="B45" s="108"/>
      <c r="C45" s="109"/>
      <c r="D45" s="109"/>
      <c r="E45" s="110"/>
      <c r="F45" s="110"/>
      <c r="G45" s="110"/>
      <c r="H45" s="110"/>
      <c r="I45" s="110"/>
      <c r="J45" s="111"/>
      <c r="K45" s="111"/>
      <c r="L45" s="199"/>
      <c r="M45" s="199"/>
      <c r="N45" s="74"/>
      <c r="O45" s="74"/>
      <c r="P45" s="74"/>
      <c r="Q45" s="74"/>
      <c r="R45" s="74"/>
      <c r="S45" s="74"/>
      <c r="T45" s="74"/>
      <c r="U45" s="74"/>
      <c r="V45" s="74"/>
      <c r="W45" s="74"/>
      <c r="X45" s="74"/>
      <c r="Y45" s="74"/>
      <c r="Z45" s="74"/>
      <c r="AA45" s="93"/>
      <c r="AB45" s="5"/>
      <c r="AC45" s="5"/>
      <c r="AD45" s="5"/>
      <c r="AE45" s="5"/>
      <c r="AF45" s="5"/>
      <c r="AG45" s="5"/>
      <c r="AH45" s="5"/>
      <c r="AI45" s="5"/>
      <c r="AJ45" s="5"/>
      <c r="AK45" s="5"/>
      <c r="AL45" s="5"/>
      <c r="AM45" s="5"/>
      <c r="AN45" s="5"/>
      <c r="AO45" s="5"/>
      <c r="AP45" s="5"/>
    </row>
    <row r="46" spans="2:42" ht="5.0999999999999996" customHeight="1" thickBot="1" x14ac:dyDescent="0.5">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8"/>
      <c r="AB46" s="5"/>
      <c r="AC46" s="5"/>
      <c r="AD46" s="5"/>
      <c r="AE46" s="5"/>
      <c r="AF46" s="5"/>
      <c r="AG46" s="5"/>
      <c r="AH46" s="5"/>
      <c r="AI46" s="5"/>
      <c r="AJ46" s="5"/>
      <c r="AK46" s="5"/>
      <c r="AL46" s="5"/>
      <c r="AM46" s="5"/>
      <c r="AN46" s="5"/>
      <c r="AO46" s="5"/>
      <c r="AP46" s="5"/>
    </row>
    <row r="47" spans="2:42" ht="5.0999999999999996" customHeight="1" thickTop="1" x14ac:dyDescent="0.45">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5"/>
      <c r="AC47" s="5"/>
      <c r="AD47" s="5"/>
      <c r="AE47" s="5"/>
      <c r="AF47" s="5"/>
      <c r="AG47" s="5"/>
      <c r="AH47" s="5"/>
      <c r="AI47" s="5"/>
      <c r="AJ47" s="5"/>
      <c r="AK47" s="5"/>
      <c r="AL47" s="5"/>
      <c r="AM47" s="5"/>
      <c r="AN47" s="5"/>
      <c r="AO47" s="5"/>
      <c r="AP47" s="5"/>
    </row>
    <row r="48" spans="2:42" ht="5.0999999999999996" customHeight="1" x14ac:dyDescent="0.4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5"/>
      <c r="AC48" s="5"/>
      <c r="AD48" s="5"/>
      <c r="AE48" s="5"/>
      <c r="AF48" s="5"/>
      <c r="AG48" s="5"/>
      <c r="AH48" s="5"/>
      <c r="AI48" s="5"/>
      <c r="AJ48" s="5"/>
      <c r="AK48" s="5"/>
      <c r="AL48" s="5"/>
      <c r="AM48" s="5"/>
      <c r="AN48" s="5"/>
      <c r="AO48" s="5"/>
      <c r="AP48" s="5"/>
    </row>
    <row r="49" spans="2:62" ht="20.100000000000001" customHeight="1" x14ac:dyDescent="0.45">
      <c r="B49" s="132" t="s">
        <v>35</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5"/>
      <c r="AC49" s="5"/>
      <c r="AD49" s="5"/>
      <c r="AE49" s="5"/>
      <c r="AF49" s="5"/>
      <c r="AG49" s="5"/>
      <c r="AH49" s="5"/>
      <c r="AI49" s="5"/>
      <c r="AJ49" s="5"/>
      <c r="AK49" s="5"/>
      <c r="AL49" s="5"/>
      <c r="AM49" s="5"/>
      <c r="AN49" s="5"/>
      <c r="AO49" s="5"/>
      <c r="AP49" s="5"/>
    </row>
    <row r="50" spans="2:62" ht="5.0999999999999996" customHeight="1" x14ac:dyDescent="0.45">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5"/>
      <c r="AC50" s="5"/>
      <c r="AD50" s="5"/>
      <c r="AE50" s="5"/>
      <c r="AF50" s="5"/>
      <c r="AG50" s="5"/>
      <c r="AH50" s="5"/>
      <c r="AI50" s="5"/>
      <c r="AJ50" s="5"/>
      <c r="AK50" s="5"/>
      <c r="AL50" s="5"/>
      <c r="AM50" s="5"/>
      <c r="AN50" s="5"/>
      <c r="AO50" s="5"/>
      <c r="AP50" s="5"/>
    </row>
    <row r="51" spans="2:62" ht="15" customHeight="1" x14ac:dyDescent="0.45">
      <c r="B51" s="133" t="s">
        <v>36</v>
      </c>
      <c r="C51" s="134"/>
      <c r="D51" s="134"/>
      <c r="E51" s="134"/>
      <c r="F51" s="125">
        <v>4.9600000000000002E-4</v>
      </c>
      <c r="G51" s="126"/>
      <c r="H51" s="126"/>
      <c r="I51" s="127"/>
      <c r="J51" s="80"/>
      <c r="K51" s="133" t="s">
        <v>37</v>
      </c>
      <c r="L51" s="134"/>
      <c r="M51" s="134"/>
      <c r="N51" s="137"/>
      <c r="O51" s="126" t="s">
        <v>38</v>
      </c>
      <c r="P51" s="126"/>
      <c r="Q51" s="126"/>
      <c r="R51" s="127"/>
      <c r="S51" s="80"/>
      <c r="T51" s="133" t="s">
        <v>40</v>
      </c>
      <c r="U51" s="134"/>
      <c r="V51" s="134"/>
      <c r="W51" s="137"/>
      <c r="X51" s="258" t="str">
        <f>IFERROR((T40-T42)/T40,"")</f>
        <v/>
      </c>
      <c r="Y51" s="259"/>
      <c r="Z51" s="259"/>
      <c r="AA51" s="196"/>
      <c r="AB51" s="5"/>
      <c r="AC51" s="5"/>
      <c r="AD51" s="5"/>
      <c r="AE51" s="5"/>
      <c r="AF51" s="5"/>
      <c r="AG51" s="5"/>
      <c r="AH51" s="5"/>
      <c r="AI51" s="5"/>
      <c r="AJ51" s="5"/>
      <c r="AK51" s="5"/>
      <c r="AL51" s="5"/>
      <c r="AM51" s="5"/>
      <c r="AN51" s="5"/>
      <c r="AO51" s="124" t="s">
        <v>198</v>
      </c>
      <c r="AP51" s="124"/>
      <c r="AQ51" s="124"/>
      <c r="AR51" s="124"/>
      <c r="AS51" s="124"/>
      <c r="AT51" s="124"/>
      <c r="AU51" s="124"/>
      <c r="AV51" s="124"/>
      <c r="AW51" s="124"/>
      <c r="AX51" s="124"/>
      <c r="AY51" s="124"/>
      <c r="AZ51" s="124"/>
      <c r="BA51" s="124"/>
      <c r="BB51" s="124"/>
      <c r="BC51" s="124"/>
      <c r="BD51" s="124"/>
      <c r="BE51" s="124"/>
      <c r="BF51" s="124"/>
      <c r="BG51" s="124"/>
      <c r="BH51" s="124"/>
      <c r="BI51" s="124"/>
      <c r="BJ51" s="124"/>
    </row>
    <row r="52" spans="2:62" ht="15" customHeight="1" x14ac:dyDescent="0.45">
      <c r="B52" s="135"/>
      <c r="C52" s="136"/>
      <c r="D52" s="136"/>
      <c r="E52" s="136"/>
      <c r="F52" s="128"/>
      <c r="G52" s="129"/>
      <c r="H52" s="129"/>
      <c r="I52" s="130"/>
      <c r="J52" s="80"/>
      <c r="K52" s="135"/>
      <c r="L52" s="136"/>
      <c r="M52" s="136"/>
      <c r="N52" s="138"/>
      <c r="O52" s="129"/>
      <c r="P52" s="129"/>
      <c r="Q52" s="129"/>
      <c r="R52" s="130"/>
      <c r="S52" s="80"/>
      <c r="T52" s="135"/>
      <c r="U52" s="136"/>
      <c r="V52" s="136"/>
      <c r="W52" s="138"/>
      <c r="X52" s="260"/>
      <c r="Y52" s="261"/>
      <c r="Z52" s="261"/>
      <c r="AA52" s="197"/>
      <c r="AB52" s="5"/>
      <c r="AC52" s="5"/>
      <c r="AD52" s="5"/>
      <c r="AE52" s="5"/>
      <c r="AF52" s="5"/>
      <c r="AG52" s="5"/>
      <c r="AH52" s="5"/>
      <c r="AI52" s="5"/>
      <c r="AJ52" s="5"/>
      <c r="AK52" s="5"/>
      <c r="AL52" s="5"/>
      <c r="AM52" s="5"/>
      <c r="AN52" s="5"/>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row>
    <row r="53" spans="2:62" ht="9.9" customHeight="1" x14ac:dyDescent="0.45">
      <c r="B53" s="100"/>
      <c r="C53" s="100"/>
      <c r="D53" s="100"/>
      <c r="E53" s="100"/>
      <c r="F53" s="100"/>
      <c r="G53" s="100"/>
      <c r="H53" s="101" t="s">
        <v>10</v>
      </c>
      <c r="I53" s="101"/>
      <c r="J53" s="101"/>
      <c r="K53" s="100"/>
      <c r="L53" s="100"/>
      <c r="M53" s="100"/>
      <c r="N53" s="100"/>
      <c r="O53" s="100"/>
      <c r="P53" s="100"/>
      <c r="Q53" s="100"/>
      <c r="R53" s="100"/>
      <c r="S53" s="100"/>
      <c r="T53" s="100"/>
      <c r="U53" s="100"/>
      <c r="V53" s="100"/>
      <c r="W53" s="100"/>
      <c r="X53" s="100"/>
      <c r="Y53" s="100"/>
      <c r="Z53" s="100"/>
      <c r="AA53" s="100"/>
      <c r="AB53" s="5"/>
      <c r="AC53" s="5"/>
      <c r="AD53" s="5"/>
      <c r="AE53" s="5"/>
      <c r="AF53" s="5"/>
      <c r="AG53" s="5"/>
      <c r="AH53" s="5"/>
      <c r="AI53" s="5"/>
      <c r="AJ53" s="5"/>
      <c r="AK53" s="5"/>
      <c r="AL53" s="5"/>
      <c r="AM53" s="5"/>
      <c r="AN53" s="5"/>
      <c r="AO53" s="5"/>
      <c r="AP53" s="5"/>
    </row>
    <row r="54" spans="2:62" ht="20.100000000000001" customHeight="1" x14ac:dyDescent="0.4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5"/>
      <c r="AC54" s="5"/>
      <c r="AD54" s="5"/>
      <c r="AE54" s="5"/>
      <c r="AF54" s="5"/>
      <c r="AG54" s="5"/>
      <c r="AH54" s="5"/>
      <c r="AI54" s="5"/>
      <c r="AJ54" s="5"/>
      <c r="AK54" s="5"/>
      <c r="AL54" s="5"/>
      <c r="AM54" s="5"/>
      <c r="AN54" s="5"/>
      <c r="AO54" s="5"/>
      <c r="AP54" s="5"/>
    </row>
    <row r="55" spans="2:62" ht="20.100000000000001" customHeight="1" x14ac:dyDescent="0.4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2:62" ht="20.100000000000001" customHeight="1" x14ac:dyDescent="0.45"/>
    <row r="57" spans="2:62" ht="20.100000000000001" hidden="1" customHeight="1" x14ac:dyDescent="0.45">
      <c r="B57" s="249"/>
      <c r="C57" s="249"/>
      <c r="D57" s="249"/>
      <c r="E57" s="249"/>
      <c r="F57" s="249"/>
      <c r="G57" s="249"/>
      <c r="H57" s="249" t="s">
        <v>158</v>
      </c>
      <c r="I57" s="249"/>
      <c r="J57" s="249"/>
      <c r="K57" s="249"/>
      <c r="L57" s="249"/>
      <c r="M57" s="249"/>
      <c r="N57" s="249"/>
      <c r="O57" s="249"/>
      <c r="P57" s="249" t="s">
        <v>159</v>
      </c>
      <c r="Q57" s="249"/>
      <c r="R57" s="249"/>
      <c r="S57" s="249"/>
      <c r="T57" s="249"/>
      <c r="U57" s="249"/>
      <c r="V57" s="249"/>
      <c r="W57" s="249"/>
    </row>
    <row r="58" spans="2:62" ht="20.100000000000001" hidden="1" customHeight="1" x14ac:dyDescent="0.45">
      <c r="B58" s="249" t="s">
        <v>157</v>
      </c>
      <c r="C58" s="249"/>
      <c r="D58" s="249"/>
      <c r="E58" s="249"/>
      <c r="F58" s="249"/>
      <c r="G58" s="249"/>
      <c r="H58" s="250" t="e">
        <f>詳細試算!S16</f>
        <v>#DIV/0!</v>
      </c>
      <c r="I58" s="251"/>
      <c r="J58" s="251"/>
      <c r="K58" s="251"/>
      <c r="L58" s="251"/>
      <c r="M58" s="251"/>
      <c r="N58" s="251" t="str">
        <f>詳細試算!F16</f>
        <v>kWh</v>
      </c>
      <c r="O58" s="252"/>
      <c r="P58" s="250">
        <f>詳細試算!S22</f>
        <v>0</v>
      </c>
      <c r="Q58" s="251"/>
      <c r="R58" s="251"/>
      <c r="S58" s="251"/>
      <c r="T58" s="251"/>
      <c r="U58" s="251"/>
      <c r="V58" s="251" t="str">
        <f>詳細試算!F22</f>
        <v>kWh</v>
      </c>
      <c r="W58" s="252"/>
    </row>
    <row r="59" spans="2:62" ht="20.100000000000001" hidden="1" customHeight="1" x14ac:dyDescent="0.45"/>
    <row r="60" spans="2:62" ht="20.100000000000001" customHeight="1" x14ac:dyDescent="0.45"/>
    <row r="61" spans="2:62" ht="20.100000000000001" customHeight="1" x14ac:dyDescent="0.45"/>
    <row r="62" spans="2:62" ht="20.100000000000001" customHeight="1" x14ac:dyDescent="0.45"/>
    <row r="63" spans="2:62" ht="20.100000000000001" customHeight="1" x14ac:dyDescent="0.45"/>
    <row r="64" spans="2:62" ht="20.100000000000001" customHeight="1" x14ac:dyDescent="0.45"/>
    <row r="65" ht="20.100000000000001" customHeight="1" x14ac:dyDescent="0.45"/>
    <row r="66" ht="20.100000000000001" customHeight="1" x14ac:dyDescent="0.45"/>
    <row r="67" ht="20.100000000000001" customHeight="1" x14ac:dyDescent="0.45"/>
    <row r="68" ht="20.100000000000001" customHeight="1" x14ac:dyDescent="0.45"/>
    <row r="69" ht="20.100000000000001" customHeight="1" x14ac:dyDescent="0.45"/>
    <row r="70" ht="20.100000000000001" customHeight="1" x14ac:dyDescent="0.45"/>
    <row r="71" ht="20.100000000000001" customHeight="1" x14ac:dyDescent="0.45"/>
    <row r="72" ht="20.100000000000001" customHeight="1" x14ac:dyDescent="0.45"/>
    <row r="73" ht="20.100000000000001" customHeight="1" x14ac:dyDescent="0.45"/>
    <row r="74" ht="20.100000000000001" customHeight="1" x14ac:dyDescent="0.45"/>
    <row r="75" ht="20.100000000000001" customHeight="1" x14ac:dyDescent="0.45"/>
    <row r="76" ht="20.100000000000001" customHeight="1" x14ac:dyDescent="0.45"/>
    <row r="77" ht="20.100000000000001" customHeight="1" x14ac:dyDescent="0.45"/>
    <row r="78" ht="20.100000000000001" customHeight="1" x14ac:dyDescent="0.45"/>
    <row r="79" ht="20.100000000000001" customHeight="1" x14ac:dyDescent="0.45"/>
    <row r="80" ht="20.100000000000001" customHeight="1" x14ac:dyDescent="0.45"/>
    <row r="81" ht="20.100000000000001" customHeight="1" x14ac:dyDescent="0.45"/>
    <row r="82" ht="20.100000000000001" customHeight="1" x14ac:dyDescent="0.45"/>
    <row r="83" ht="20.100000000000001" customHeight="1" x14ac:dyDescent="0.45"/>
    <row r="84" ht="20.100000000000001" customHeight="1" x14ac:dyDescent="0.45"/>
    <row r="85" ht="20.100000000000001" customHeight="1" x14ac:dyDescent="0.45"/>
    <row r="86" ht="20.100000000000001" customHeight="1" x14ac:dyDescent="0.45"/>
    <row r="87" ht="20.100000000000001" customHeight="1" x14ac:dyDescent="0.45"/>
    <row r="88" ht="20.100000000000001" customHeight="1" x14ac:dyDescent="0.45"/>
    <row r="89" ht="20.100000000000001" customHeight="1" x14ac:dyDescent="0.45"/>
    <row r="90" ht="20.100000000000001" customHeight="1" x14ac:dyDescent="0.45"/>
    <row r="91" ht="20.100000000000001" customHeight="1" x14ac:dyDescent="0.45"/>
    <row r="92" ht="20.100000000000001" customHeight="1" x14ac:dyDescent="0.45"/>
    <row r="93" ht="20.100000000000001" customHeight="1" x14ac:dyDescent="0.45"/>
    <row r="94" ht="20.100000000000001" customHeight="1" x14ac:dyDescent="0.45"/>
    <row r="95" ht="20.100000000000001" customHeight="1" x14ac:dyDescent="0.45"/>
    <row r="96"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ht="20.100000000000001" customHeight="1" x14ac:dyDescent="0.45"/>
    <row r="194" ht="20.100000000000001" customHeight="1" x14ac:dyDescent="0.45"/>
    <row r="195" ht="20.100000000000001" customHeight="1" x14ac:dyDescent="0.45"/>
    <row r="196" ht="20.100000000000001" customHeight="1" x14ac:dyDescent="0.45"/>
    <row r="197" ht="20.100000000000001" customHeight="1" x14ac:dyDescent="0.45"/>
    <row r="198" ht="20.100000000000001" customHeight="1" x14ac:dyDescent="0.45"/>
    <row r="199" ht="20.100000000000001" customHeight="1" x14ac:dyDescent="0.45"/>
    <row r="200" ht="20.100000000000001" customHeight="1" x14ac:dyDescent="0.45"/>
    <row r="201" ht="20.100000000000001" customHeight="1" x14ac:dyDescent="0.45"/>
    <row r="202" ht="20.100000000000001" customHeight="1" x14ac:dyDescent="0.45"/>
    <row r="203" ht="20.100000000000001" customHeight="1" x14ac:dyDescent="0.45"/>
    <row r="204" ht="20.100000000000001" customHeight="1" x14ac:dyDescent="0.45"/>
    <row r="205" ht="20.100000000000001" customHeight="1" x14ac:dyDescent="0.45"/>
    <row r="206" ht="20.100000000000001" customHeight="1" x14ac:dyDescent="0.45"/>
    <row r="207" ht="20.100000000000001" customHeight="1" x14ac:dyDescent="0.45"/>
    <row r="208" ht="20.100000000000001" customHeight="1" x14ac:dyDescent="0.45"/>
    <row r="209" ht="20.100000000000001" customHeight="1" x14ac:dyDescent="0.45"/>
    <row r="210" ht="20.100000000000001" customHeight="1" x14ac:dyDescent="0.45"/>
    <row r="211" ht="20.100000000000001" customHeight="1" x14ac:dyDescent="0.45"/>
    <row r="212" ht="20.100000000000001" customHeight="1" x14ac:dyDescent="0.45"/>
    <row r="213" ht="20.100000000000001" customHeight="1" x14ac:dyDescent="0.45"/>
    <row r="214" ht="20.100000000000001" customHeight="1" x14ac:dyDescent="0.45"/>
    <row r="215" ht="20.100000000000001" customHeight="1" x14ac:dyDescent="0.45"/>
    <row r="216" ht="20.100000000000001" customHeight="1" x14ac:dyDescent="0.45"/>
    <row r="217" ht="20.100000000000001" customHeight="1" x14ac:dyDescent="0.45"/>
    <row r="218" ht="20.100000000000001" customHeight="1" x14ac:dyDescent="0.45"/>
    <row r="219" ht="20.100000000000001" customHeight="1" x14ac:dyDescent="0.45"/>
    <row r="220" ht="20.100000000000001" customHeight="1" x14ac:dyDescent="0.45"/>
    <row r="221" ht="20.100000000000001" customHeight="1" x14ac:dyDescent="0.45"/>
    <row r="222" ht="20.100000000000001" customHeight="1" x14ac:dyDescent="0.45"/>
    <row r="223" ht="20.100000000000001" customHeight="1" x14ac:dyDescent="0.45"/>
    <row r="224" ht="20.100000000000001" customHeight="1" x14ac:dyDescent="0.45"/>
    <row r="225" ht="20.100000000000001" customHeight="1" x14ac:dyDescent="0.45"/>
    <row r="226" ht="20.100000000000001" customHeight="1" x14ac:dyDescent="0.45"/>
    <row r="227" ht="20.100000000000001" customHeight="1" x14ac:dyDescent="0.45"/>
    <row r="228" ht="20.100000000000001" customHeight="1" x14ac:dyDescent="0.45"/>
    <row r="229" ht="20.100000000000001" customHeight="1" x14ac:dyDescent="0.45"/>
    <row r="230" ht="20.100000000000001" customHeight="1" x14ac:dyDescent="0.45"/>
    <row r="231" ht="20.100000000000001" customHeight="1" x14ac:dyDescent="0.45"/>
    <row r="232" ht="20.100000000000001" customHeight="1" x14ac:dyDescent="0.45"/>
    <row r="233" ht="20.100000000000001" customHeight="1" x14ac:dyDescent="0.45"/>
    <row r="234" ht="20.100000000000001" customHeight="1" x14ac:dyDescent="0.45"/>
    <row r="235" ht="20.100000000000001" customHeight="1" x14ac:dyDescent="0.45"/>
    <row r="236" ht="20.100000000000001" customHeight="1" x14ac:dyDescent="0.45"/>
    <row r="237" ht="20.100000000000001" customHeight="1" x14ac:dyDescent="0.45"/>
    <row r="238" ht="20.100000000000001" customHeight="1" x14ac:dyDescent="0.45"/>
    <row r="239" ht="20.100000000000001" customHeight="1" x14ac:dyDescent="0.45"/>
    <row r="240" ht="20.100000000000001" customHeight="1" x14ac:dyDescent="0.45"/>
    <row r="241" ht="20.100000000000001" customHeight="1" x14ac:dyDescent="0.45"/>
    <row r="242" ht="20.100000000000001" customHeight="1" x14ac:dyDescent="0.45"/>
    <row r="243" ht="20.100000000000001" customHeight="1" x14ac:dyDescent="0.45"/>
    <row r="244" ht="20.100000000000001" customHeight="1" x14ac:dyDescent="0.45"/>
    <row r="245" ht="20.100000000000001" customHeight="1" x14ac:dyDescent="0.45"/>
    <row r="246" ht="20.100000000000001" customHeight="1" x14ac:dyDescent="0.45"/>
    <row r="247" ht="20.100000000000001" customHeight="1" x14ac:dyDescent="0.45"/>
    <row r="248" ht="20.100000000000001" customHeight="1" x14ac:dyDescent="0.45"/>
    <row r="249" ht="20.100000000000001" customHeight="1" x14ac:dyDescent="0.45"/>
    <row r="250" ht="20.100000000000001" customHeight="1" x14ac:dyDescent="0.45"/>
    <row r="251" ht="20.100000000000001" customHeight="1" x14ac:dyDescent="0.45"/>
    <row r="252" ht="20.100000000000001" customHeight="1" x14ac:dyDescent="0.45"/>
    <row r="253" ht="20.100000000000001" customHeight="1" x14ac:dyDescent="0.45"/>
    <row r="254" ht="20.100000000000001" customHeight="1" x14ac:dyDescent="0.45"/>
    <row r="255" ht="20.100000000000001" customHeight="1" x14ac:dyDescent="0.45"/>
    <row r="256" ht="20.100000000000001" customHeight="1" x14ac:dyDescent="0.45"/>
    <row r="257" ht="20.100000000000001" customHeight="1" x14ac:dyDescent="0.45"/>
    <row r="258" ht="20.100000000000001" customHeight="1" x14ac:dyDescent="0.45"/>
    <row r="259" ht="20.100000000000001" customHeight="1" x14ac:dyDescent="0.45"/>
    <row r="260" ht="20.100000000000001" customHeight="1" x14ac:dyDescent="0.45"/>
    <row r="261" ht="20.100000000000001" customHeight="1" x14ac:dyDescent="0.45"/>
    <row r="262" ht="20.100000000000001" customHeight="1" x14ac:dyDescent="0.45"/>
    <row r="263" ht="20.100000000000001" customHeight="1" x14ac:dyDescent="0.45"/>
    <row r="264" ht="20.100000000000001" customHeight="1" x14ac:dyDescent="0.45"/>
    <row r="265" ht="20.100000000000001" customHeight="1" x14ac:dyDescent="0.45"/>
    <row r="266" ht="20.100000000000001" customHeight="1" x14ac:dyDescent="0.45"/>
    <row r="267" ht="20.100000000000001" customHeight="1" x14ac:dyDescent="0.45"/>
    <row r="268" ht="20.100000000000001" customHeight="1" x14ac:dyDescent="0.45"/>
    <row r="269" ht="20.100000000000001" customHeight="1" x14ac:dyDescent="0.45"/>
    <row r="270" ht="20.100000000000001" customHeight="1" x14ac:dyDescent="0.45"/>
    <row r="271" ht="20.100000000000001" customHeight="1" x14ac:dyDescent="0.45"/>
    <row r="272" ht="20.100000000000001" customHeight="1" x14ac:dyDescent="0.45"/>
    <row r="273" ht="20.100000000000001" customHeight="1" x14ac:dyDescent="0.45"/>
    <row r="274" ht="20.100000000000001" customHeight="1" x14ac:dyDescent="0.45"/>
    <row r="275" ht="20.100000000000001" customHeight="1" x14ac:dyDescent="0.45"/>
    <row r="276" ht="20.100000000000001" customHeight="1" x14ac:dyDescent="0.45"/>
    <row r="277" ht="20.100000000000001" customHeight="1" x14ac:dyDescent="0.45"/>
    <row r="278" ht="20.100000000000001" customHeight="1" x14ac:dyDescent="0.45"/>
    <row r="279" ht="20.100000000000001" customHeight="1" x14ac:dyDescent="0.45"/>
    <row r="280" ht="20.100000000000001" customHeight="1" x14ac:dyDescent="0.45"/>
    <row r="281" ht="20.100000000000001" customHeight="1" x14ac:dyDescent="0.45"/>
    <row r="282" ht="20.100000000000001" customHeight="1" x14ac:dyDescent="0.45"/>
    <row r="283" ht="20.100000000000001" customHeight="1" x14ac:dyDescent="0.45"/>
    <row r="284" ht="20.100000000000001" customHeight="1" x14ac:dyDescent="0.45"/>
    <row r="285" ht="20.100000000000001" customHeight="1" x14ac:dyDescent="0.45"/>
    <row r="286" ht="20.100000000000001" customHeight="1" x14ac:dyDescent="0.45"/>
    <row r="287" ht="20.100000000000001" customHeight="1" x14ac:dyDescent="0.45"/>
    <row r="288" ht="20.100000000000001" customHeight="1" x14ac:dyDescent="0.45"/>
    <row r="289" ht="20.100000000000001" customHeight="1" x14ac:dyDescent="0.45"/>
    <row r="290" ht="20.100000000000001" customHeight="1" x14ac:dyDescent="0.45"/>
    <row r="291" ht="20.100000000000001" customHeight="1" x14ac:dyDescent="0.45"/>
    <row r="292" ht="20.100000000000001" customHeight="1" x14ac:dyDescent="0.45"/>
    <row r="293" ht="20.100000000000001" customHeight="1" x14ac:dyDescent="0.45"/>
    <row r="294" ht="20.100000000000001" customHeight="1" x14ac:dyDescent="0.45"/>
    <row r="295" ht="20.100000000000001" customHeight="1" x14ac:dyDescent="0.45"/>
    <row r="296" ht="20.100000000000001" customHeight="1" x14ac:dyDescent="0.45"/>
    <row r="297" ht="20.100000000000001" customHeight="1" x14ac:dyDescent="0.45"/>
    <row r="298" ht="20.100000000000001" customHeight="1" x14ac:dyDescent="0.45"/>
    <row r="299" ht="20.100000000000001" customHeight="1" x14ac:dyDescent="0.45"/>
    <row r="300" ht="20.100000000000001" customHeight="1" x14ac:dyDescent="0.45"/>
    <row r="301" ht="20.100000000000001" customHeight="1" x14ac:dyDescent="0.45"/>
    <row r="302" ht="20.100000000000001" customHeight="1" x14ac:dyDescent="0.45"/>
    <row r="303" ht="20.100000000000001" customHeight="1" x14ac:dyDescent="0.45"/>
    <row r="304" ht="20.100000000000001" customHeight="1" x14ac:dyDescent="0.45"/>
    <row r="305" ht="20.100000000000001" customHeight="1" x14ac:dyDescent="0.45"/>
    <row r="306" ht="20.100000000000001" customHeight="1" x14ac:dyDescent="0.45"/>
    <row r="307" ht="20.100000000000001" customHeight="1" x14ac:dyDescent="0.45"/>
    <row r="308" ht="20.100000000000001" customHeight="1" x14ac:dyDescent="0.45"/>
    <row r="309" ht="20.100000000000001" customHeight="1" x14ac:dyDescent="0.45"/>
    <row r="310" ht="20.100000000000001" customHeight="1" x14ac:dyDescent="0.45"/>
    <row r="311" ht="20.100000000000001" customHeight="1" x14ac:dyDescent="0.45"/>
    <row r="312" ht="20.100000000000001" customHeight="1" x14ac:dyDescent="0.45"/>
    <row r="313" ht="20.100000000000001" customHeight="1" x14ac:dyDescent="0.45"/>
    <row r="314" ht="20.100000000000001" customHeight="1" x14ac:dyDescent="0.45"/>
    <row r="315" ht="20.100000000000001" customHeight="1" x14ac:dyDescent="0.45"/>
    <row r="316" ht="20.100000000000001" customHeight="1" x14ac:dyDescent="0.45"/>
    <row r="317" ht="20.100000000000001" customHeight="1" x14ac:dyDescent="0.45"/>
    <row r="318" ht="20.100000000000001" customHeight="1" x14ac:dyDescent="0.45"/>
    <row r="319" ht="20.100000000000001" customHeight="1" x14ac:dyDescent="0.45"/>
    <row r="320" ht="20.100000000000001" customHeight="1" x14ac:dyDescent="0.45"/>
    <row r="321" ht="20.100000000000001" customHeight="1" x14ac:dyDescent="0.45"/>
    <row r="322" ht="20.100000000000001" customHeight="1" x14ac:dyDescent="0.45"/>
    <row r="323" ht="20.100000000000001" customHeight="1" x14ac:dyDescent="0.45"/>
    <row r="324" ht="20.100000000000001" customHeight="1" x14ac:dyDescent="0.45"/>
    <row r="325" ht="20.100000000000001" customHeight="1" x14ac:dyDescent="0.45"/>
    <row r="326" ht="20.100000000000001" customHeight="1" x14ac:dyDescent="0.45"/>
    <row r="327" ht="20.100000000000001" customHeight="1" x14ac:dyDescent="0.45"/>
    <row r="328" ht="20.100000000000001" customHeight="1" x14ac:dyDescent="0.45"/>
    <row r="329" ht="20.100000000000001" customHeight="1" x14ac:dyDescent="0.45"/>
    <row r="330" ht="20.100000000000001" customHeight="1" x14ac:dyDescent="0.45"/>
    <row r="331" ht="20.100000000000001" customHeight="1" x14ac:dyDescent="0.45"/>
    <row r="332" ht="20.100000000000001" customHeight="1" x14ac:dyDescent="0.45"/>
    <row r="333" ht="20.100000000000001" customHeight="1" x14ac:dyDescent="0.45"/>
    <row r="334" ht="20.100000000000001" customHeight="1" x14ac:dyDescent="0.45"/>
    <row r="335" ht="20.100000000000001" customHeight="1" x14ac:dyDescent="0.45"/>
    <row r="336" ht="20.100000000000001" customHeight="1" x14ac:dyDescent="0.45"/>
    <row r="337" ht="20.100000000000001" customHeight="1" x14ac:dyDescent="0.45"/>
    <row r="338" ht="20.100000000000001" customHeight="1" x14ac:dyDescent="0.45"/>
    <row r="339" ht="20.100000000000001" customHeight="1" x14ac:dyDescent="0.45"/>
    <row r="340" ht="20.100000000000001" customHeight="1" x14ac:dyDescent="0.45"/>
    <row r="341" ht="20.100000000000001" customHeight="1" x14ac:dyDescent="0.45"/>
    <row r="342" ht="20.100000000000001" customHeight="1" x14ac:dyDescent="0.45"/>
    <row r="343" ht="20.100000000000001" customHeight="1" x14ac:dyDescent="0.45"/>
    <row r="344" ht="20.100000000000001" customHeight="1" x14ac:dyDescent="0.45"/>
    <row r="345" ht="20.100000000000001" customHeight="1" x14ac:dyDescent="0.45"/>
    <row r="346" ht="20.100000000000001" customHeight="1" x14ac:dyDescent="0.45"/>
    <row r="347" ht="20.100000000000001" customHeight="1" x14ac:dyDescent="0.45"/>
    <row r="348" ht="20.100000000000001" customHeight="1" x14ac:dyDescent="0.45"/>
    <row r="349" ht="20.100000000000001" customHeight="1" x14ac:dyDescent="0.45"/>
    <row r="350" ht="20.100000000000001" customHeight="1" x14ac:dyDescent="0.45"/>
    <row r="351" ht="20.100000000000001" customHeight="1" x14ac:dyDescent="0.45"/>
    <row r="352" ht="20.100000000000001" customHeight="1" x14ac:dyDescent="0.45"/>
    <row r="353" ht="20.100000000000001" customHeight="1" x14ac:dyDescent="0.45"/>
    <row r="354" ht="20.100000000000001" customHeight="1" x14ac:dyDescent="0.45"/>
    <row r="355" ht="20.100000000000001" customHeight="1" x14ac:dyDescent="0.45"/>
    <row r="356" ht="20.100000000000001" customHeight="1" x14ac:dyDescent="0.45"/>
    <row r="357" ht="20.100000000000001" customHeight="1" x14ac:dyDescent="0.45"/>
    <row r="358" ht="20.100000000000001" customHeight="1" x14ac:dyDescent="0.45"/>
    <row r="359" ht="20.100000000000001" customHeight="1" x14ac:dyDescent="0.45"/>
    <row r="360" ht="20.100000000000001" customHeight="1" x14ac:dyDescent="0.45"/>
    <row r="361" ht="20.100000000000001" customHeight="1" x14ac:dyDescent="0.45"/>
    <row r="362" ht="20.100000000000001" customHeight="1" x14ac:dyDescent="0.45"/>
    <row r="363" ht="20.100000000000001" customHeight="1" x14ac:dyDescent="0.45"/>
    <row r="364" ht="20.100000000000001" customHeight="1" x14ac:dyDescent="0.45"/>
    <row r="365" ht="20.100000000000001" customHeight="1" x14ac:dyDescent="0.45"/>
    <row r="366" ht="20.100000000000001" customHeight="1" x14ac:dyDescent="0.45"/>
    <row r="367" ht="20.100000000000001" customHeight="1" x14ac:dyDescent="0.45"/>
    <row r="368" ht="20.100000000000001" customHeight="1" x14ac:dyDescent="0.45"/>
    <row r="369" ht="20.100000000000001" customHeight="1" x14ac:dyDescent="0.45"/>
    <row r="370" ht="20.100000000000001" customHeight="1" x14ac:dyDescent="0.45"/>
    <row r="371" ht="20.100000000000001" customHeight="1" x14ac:dyDescent="0.45"/>
    <row r="372" ht="20.100000000000001" customHeight="1" x14ac:dyDescent="0.45"/>
    <row r="373" ht="20.100000000000001" customHeight="1" x14ac:dyDescent="0.45"/>
    <row r="374" ht="20.100000000000001" customHeight="1" x14ac:dyDescent="0.45"/>
    <row r="375" ht="20.100000000000001" customHeight="1" x14ac:dyDescent="0.45"/>
    <row r="376" ht="20.100000000000001" customHeight="1" x14ac:dyDescent="0.45"/>
    <row r="377" ht="20.100000000000001" customHeight="1" x14ac:dyDescent="0.45"/>
    <row r="378" ht="20.100000000000001" customHeight="1" x14ac:dyDescent="0.45"/>
    <row r="379" ht="20.100000000000001" customHeight="1" x14ac:dyDescent="0.45"/>
    <row r="380" ht="20.100000000000001" customHeight="1" x14ac:dyDescent="0.45"/>
    <row r="381" ht="20.100000000000001" customHeight="1" x14ac:dyDescent="0.45"/>
    <row r="382" ht="20.100000000000001" customHeight="1" x14ac:dyDescent="0.45"/>
    <row r="383" ht="20.100000000000001" customHeight="1" x14ac:dyDescent="0.45"/>
    <row r="384" ht="20.100000000000001" customHeight="1" x14ac:dyDescent="0.45"/>
    <row r="385" ht="20.100000000000001" customHeight="1" x14ac:dyDescent="0.45"/>
    <row r="386" ht="20.100000000000001" customHeight="1" x14ac:dyDescent="0.45"/>
    <row r="387" ht="20.100000000000001" customHeight="1" x14ac:dyDescent="0.45"/>
    <row r="388" ht="20.100000000000001" customHeight="1" x14ac:dyDescent="0.45"/>
    <row r="389" ht="20.100000000000001" customHeight="1" x14ac:dyDescent="0.45"/>
    <row r="390" ht="20.100000000000001" customHeight="1" x14ac:dyDescent="0.45"/>
    <row r="391" ht="20.100000000000001" customHeight="1" x14ac:dyDescent="0.45"/>
    <row r="392" ht="20.100000000000001" customHeight="1" x14ac:dyDescent="0.45"/>
    <row r="393" ht="20.100000000000001" customHeight="1" x14ac:dyDescent="0.45"/>
    <row r="394" ht="20.100000000000001" customHeight="1" x14ac:dyDescent="0.45"/>
    <row r="395" ht="20.100000000000001" customHeight="1" x14ac:dyDescent="0.45"/>
    <row r="396" ht="20.100000000000001" customHeight="1" x14ac:dyDescent="0.45"/>
    <row r="397" ht="20.100000000000001" customHeight="1" x14ac:dyDescent="0.45"/>
    <row r="398" ht="20.100000000000001" customHeight="1" x14ac:dyDescent="0.45"/>
    <row r="399" ht="20.100000000000001" customHeight="1" x14ac:dyDescent="0.45"/>
    <row r="400" ht="20.100000000000001" customHeight="1" x14ac:dyDescent="0.45"/>
    <row r="401" ht="20.100000000000001" customHeight="1" x14ac:dyDescent="0.45"/>
    <row r="402" ht="20.100000000000001" customHeight="1" x14ac:dyDescent="0.45"/>
    <row r="403" ht="20.100000000000001" customHeight="1" x14ac:dyDescent="0.45"/>
    <row r="404" ht="20.100000000000001" customHeight="1" x14ac:dyDescent="0.45"/>
    <row r="405" ht="20.100000000000001" customHeight="1" x14ac:dyDescent="0.45"/>
    <row r="406" ht="20.100000000000001" customHeight="1" x14ac:dyDescent="0.45"/>
    <row r="407" ht="20.100000000000001" customHeight="1" x14ac:dyDescent="0.45"/>
    <row r="408" ht="20.100000000000001" customHeight="1" x14ac:dyDescent="0.45"/>
    <row r="409" ht="20.100000000000001" customHeight="1" x14ac:dyDescent="0.45"/>
    <row r="410" ht="20.100000000000001" customHeight="1" x14ac:dyDescent="0.45"/>
    <row r="411" ht="20.100000000000001" customHeight="1" x14ac:dyDescent="0.45"/>
    <row r="412" ht="20.100000000000001" customHeight="1" x14ac:dyDescent="0.45"/>
    <row r="413" ht="20.100000000000001" customHeight="1" x14ac:dyDescent="0.45"/>
    <row r="414" ht="20.100000000000001" customHeight="1" x14ac:dyDescent="0.45"/>
    <row r="415" ht="20.100000000000001" customHeight="1" x14ac:dyDescent="0.45"/>
    <row r="416" ht="20.100000000000001" customHeight="1" x14ac:dyDescent="0.45"/>
    <row r="417" ht="20.100000000000001" customHeight="1" x14ac:dyDescent="0.45"/>
    <row r="418" ht="20.100000000000001" customHeight="1" x14ac:dyDescent="0.45"/>
    <row r="419" ht="20.100000000000001" customHeight="1" x14ac:dyDescent="0.45"/>
    <row r="420" ht="20.100000000000001" customHeight="1" x14ac:dyDescent="0.45"/>
    <row r="421" ht="20.100000000000001" customHeight="1" x14ac:dyDescent="0.45"/>
    <row r="422" ht="20.100000000000001" customHeight="1" x14ac:dyDescent="0.45"/>
    <row r="423" ht="20.100000000000001" customHeight="1" x14ac:dyDescent="0.45"/>
    <row r="424" ht="20.100000000000001" customHeight="1" x14ac:dyDescent="0.45"/>
    <row r="425" ht="20.100000000000001" customHeight="1" x14ac:dyDescent="0.45"/>
    <row r="426" ht="20.100000000000001" customHeight="1" x14ac:dyDescent="0.45"/>
    <row r="427" ht="20.100000000000001" customHeight="1" x14ac:dyDescent="0.45"/>
    <row r="428" ht="20.100000000000001" customHeight="1" x14ac:dyDescent="0.45"/>
    <row r="429" ht="20.100000000000001" customHeight="1" x14ac:dyDescent="0.45"/>
    <row r="430" ht="20.100000000000001" customHeight="1" x14ac:dyDescent="0.45"/>
    <row r="431" ht="20.100000000000001" customHeight="1" x14ac:dyDescent="0.45"/>
    <row r="432" ht="20.100000000000001" customHeight="1" x14ac:dyDescent="0.45"/>
    <row r="433" ht="20.100000000000001" customHeight="1" x14ac:dyDescent="0.45"/>
    <row r="434" ht="20.100000000000001" customHeight="1" x14ac:dyDescent="0.45"/>
    <row r="435" ht="20.100000000000001" customHeight="1" x14ac:dyDescent="0.45"/>
    <row r="436" ht="20.100000000000001" customHeight="1" x14ac:dyDescent="0.45"/>
    <row r="437" ht="20.100000000000001" customHeight="1" x14ac:dyDescent="0.45"/>
    <row r="438" ht="20.100000000000001" customHeight="1" x14ac:dyDescent="0.45"/>
    <row r="439" ht="20.100000000000001" customHeight="1" x14ac:dyDescent="0.45"/>
    <row r="440" ht="20.100000000000001" customHeight="1" x14ac:dyDescent="0.45"/>
    <row r="441" ht="20.100000000000001" customHeight="1" x14ac:dyDescent="0.45"/>
    <row r="442" ht="20.100000000000001" customHeight="1" x14ac:dyDescent="0.45"/>
    <row r="443" ht="20.100000000000001" customHeight="1" x14ac:dyDescent="0.45"/>
    <row r="444" ht="20.100000000000001" customHeight="1" x14ac:dyDescent="0.45"/>
    <row r="445" ht="20.100000000000001" customHeight="1" x14ac:dyDescent="0.45"/>
    <row r="446" ht="20.100000000000001" customHeight="1" x14ac:dyDescent="0.45"/>
    <row r="447" ht="20.100000000000001" customHeight="1" x14ac:dyDescent="0.45"/>
    <row r="448" ht="20.100000000000001" customHeight="1" x14ac:dyDescent="0.45"/>
    <row r="449" ht="20.100000000000001" customHeight="1" x14ac:dyDescent="0.45"/>
    <row r="450" ht="20.100000000000001" customHeight="1" x14ac:dyDescent="0.45"/>
    <row r="451" ht="20.100000000000001" customHeight="1" x14ac:dyDescent="0.45"/>
    <row r="452" ht="20.100000000000001" customHeight="1" x14ac:dyDescent="0.45"/>
    <row r="453" ht="20.100000000000001" customHeight="1" x14ac:dyDescent="0.45"/>
    <row r="454" ht="20.100000000000001" customHeight="1" x14ac:dyDescent="0.45"/>
    <row r="455" ht="20.100000000000001" customHeight="1" x14ac:dyDescent="0.45"/>
    <row r="456" ht="20.100000000000001" customHeight="1" x14ac:dyDescent="0.45"/>
    <row r="457" ht="20.100000000000001" customHeight="1" x14ac:dyDescent="0.45"/>
    <row r="458" ht="20.100000000000001" customHeight="1" x14ac:dyDescent="0.45"/>
    <row r="459" ht="20.100000000000001" customHeight="1" x14ac:dyDescent="0.45"/>
    <row r="460" ht="20.100000000000001" customHeight="1" x14ac:dyDescent="0.45"/>
    <row r="461" ht="20.100000000000001" customHeight="1" x14ac:dyDescent="0.45"/>
    <row r="462" ht="20.100000000000001" customHeight="1" x14ac:dyDescent="0.45"/>
    <row r="463" ht="20.100000000000001" customHeight="1" x14ac:dyDescent="0.45"/>
    <row r="464" ht="20.100000000000001" customHeight="1" x14ac:dyDescent="0.45"/>
    <row r="465" ht="20.100000000000001" customHeight="1" x14ac:dyDescent="0.45"/>
    <row r="466" ht="20.100000000000001" customHeight="1" x14ac:dyDescent="0.45"/>
    <row r="467" ht="20.100000000000001" customHeight="1" x14ac:dyDescent="0.45"/>
    <row r="468" ht="20.100000000000001" customHeight="1" x14ac:dyDescent="0.45"/>
    <row r="469" ht="20.100000000000001" customHeight="1" x14ac:dyDescent="0.45"/>
    <row r="470" ht="20.100000000000001" customHeight="1" x14ac:dyDescent="0.45"/>
    <row r="471" ht="20.100000000000001" customHeight="1" x14ac:dyDescent="0.45"/>
    <row r="472" ht="20.100000000000001" customHeight="1" x14ac:dyDescent="0.45"/>
    <row r="473" ht="20.100000000000001" customHeight="1" x14ac:dyDescent="0.45"/>
    <row r="474" ht="20.100000000000001" customHeight="1" x14ac:dyDescent="0.45"/>
    <row r="475" ht="20.100000000000001" customHeight="1" x14ac:dyDescent="0.45"/>
    <row r="476" ht="20.100000000000001" customHeight="1" x14ac:dyDescent="0.45"/>
    <row r="477" ht="20.100000000000001" customHeight="1" x14ac:dyDescent="0.45"/>
    <row r="478" ht="20.100000000000001" customHeight="1" x14ac:dyDescent="0.45"/>
    <row r="479" ht="20.100000000000001" customHeight="1" x14ac:dyDescent="0.45"/>
    <row r="480" ht="20.100000000000001" customHeight="1" x14ac:dyDescent="0.45"/>
    <row r="481" ht="20.100000000000001" customHeight="1" x14ac:dyDescent="0.45"/>
    <row r="482" ht="20.100000000000001" customHeight="1" x14ac:dyDescent="0.45"/>
    <row r="483" ht="20.100000000000001" customHeight="1" x14ac:dyDescent="0.45"/>
    <row r="484" ht="20.100000000000001" customHeight="1" x14ac:dyDescent="0.45"/>
    <row r="485" ht="20.100000000000001" customHeight="1" x14ac:dyDescent="0.45"/>
    <row r="486" ht="20.100000000000001" customHeight="1" x14ac:dyDescent="0.45"/>
    <row r="487" ht="20.100000000000001" customHeight="1" x14ac:dyDescent="0.45"/>
    <row r="488" ht="20.100000000000001" customHeight="1" x14ac:dyDescent="0.45"/>
    <row r="489" ht="20.100000000000001" customHeight="1" x14ac:dyDescent="0.45"/>
    <row r="490" ht="20.100000000000001" customHeight="1" x14ac:dyDescent="0.45"/>
    <row r="491" ht="20.100000000000001" customHeight="1" x14ac:dyDescent="0.45"/>
    <row r="492" ht="20.100000000000001" customHeight="1" x14ac:dyDescent="0.45"/>
    <row r="493" ht="20.100000000000001" customHeight="1" x14ac:dyDescent="0.45"/>
    <row r="494" ht="20.100000000000001" customHeight="1" x14ac:dyDescent="0.45"/>
    <row r="495" ht="20.100000000000001" customHeight="1" x14ac:dyDescent="0.45"/>
    <row r="496" ht="20.100000000000001" customHeight="1" x14ac:dyDescent="0.45"/>
    <row r="497" ht="20.100000000000001" customHeight="1" x14ac:dyDescent="0.45"/>
    <row r="498" ht="20.100000000000001" customHeight="1" x14ac:dyDescent="0.45"/>
    <row r="499" ht="20.100000000000001" customHeight="1" x14ac:dyDescent="0.45"/>
    <row r="500" ht="20.100000000000001" customHeight="1" x14ac:dyDescent="0.45"/>
    <row r="501" ht="20.100000000000001" customHeight="1" x14ac:dyDescent="0.45"/>
    <row r="502" ht="20.100000000000001" customHeight="1" x14ac:dyDescent="0.45"/>
    <row r="503" ht="20.100000000000001" customHeight="1" x14ac:dyDescent="0.45"/>
    <row r="504" ht="20.100000000000001" customHeight="1" x14ac:dyDescent="0.45"/>
    <row r="505" ht="20.100000000000001" customHeight="1" x14ac:dyDescent="0.45"/>
    <row r="506" ht="20.100000000000001" customHeight="1" x14ac:dyDescent="0.45"/>
    <row r="507" ht="20.100000000000001" customHeight="1" x14ac:dyDescent="0.45"/>
    <row r="508" ht="20.100000000000001" customHeight="1" x14ac:dyDescent="0.45"/>
    <row r="509" ht="20.100000000000001" customHeight="1" x14ac:dyDescent="0.45"/>
    <row r="510" ht="20.100000000000001" customHeight="1" x14ac:dyDescent="0.45"/>
    <row r="511" ht="20.100000000000001" customHeight="1" x14ac:dyDescent="0.45"/>
    <row r="512" ht="20.100000000000001" customHeight="1" x14ac:dyDescent="0.45"/>
    <row r="513" ht="20.100000000000001" customHeight="1" x14ac:dyDescent="0.45"/>
    <row r="514" ht="20.100000000000001" customHeight="1" x14ac:dyDescent="0.45"/>
    <row r="515" ht="20.100000000000001" customHeight="1" x14ac:dyDescent="0.45"/>
    <row r="516" ht="20.100000000000001" customHeight="1" x14ac:dyDescent="0.45"/>
    <row r="517" ht="20.100000000000001" customHeight="1" x14ac:dyDescent="0.45"/>
    <row r="518" ht="20.100000000000001" customHeight="1" x14ac:dyDescent="0.45"/>
    <row r="519" ht="20.100000000000001" customHeight="1" x14ac:dyDescent="0.45"/>
    <row r="520" ht="20.100000000000001" customHeight="1" x14ac:dyDescent="0.45"/>
    <row r="521" ht="20.100000000000001" customHeight="1" x14ac:dyDescent="0.45"/>
    <row r="522" ht="20.100000000000001" customHeight="1" x14ac:dyDescent="0.45"/>
    <row r="523" ht="20.100000000000001" customHeight="1" x14ac:dyDescent="0.45"/>
    <row r="524" ht="20.100000000000001" customHeight="1" x14ac:dyDescent="0.45"/>
    <row r="525" ht="20.100000000000001" customHeight="1" x14ac:dyDescent="0.45"/>
    <row r="526" ht="20.100000000000001" customHeight="1" x14ac:dyDescent="0.45"/>
    <row r="527" ht="20.100000000000001" customHeight="1" x14ac:dyDescent="0.45"/>
    <row r="528" ht="20.100000000000001" customHeight="1" x14ac:dyDescent="0.45"/>
    <row r="529" ht="20.100000000000001" customHeight="1" x14ac:dyDescent="0.45"/>
    <row r="530" ht="20.100000000000001" customHeight="1" x14ac:dyDescent="0.45"/>
    <row r="531" ht="20.100000000000001" customHeight="1" x14ac:dyDescent="0.45"/>
    <row r="532" ht="20.100000000000001" customHeight="1" x14ac:dyDescent="0.45"/>
    <row r="533" ht="20.100000000000001" customHeight="1" x14ac:dyDescent="0.45"/>
    <row r="534" ht="20.100000000000001" customHeight="1" x14ac:dyDescent="0.45"/>
    <row r="535" ht="20.100000000000001" customHeight="1" x14ac:dyDescent="0.45"/>
    <row r="536" ht="20.100000000000001" customHeight="1" x14ac:dyDescent="0.45"/>
    <row r="537" ht="20.100000000000001" customHeight="1" x14ac:dyDescent="0.45"/>
    <row r="538" ht="20.100000000000001" customHeight="1" x14ac:dyDescent="0.45"/>
    <row r="539" ht="20.100000000000001" customHeight="1" x14ac:dyDescent="0.45"/>
    <row r="540" ht="20.100000000000001" customHeight="1" x14ac:dyDescent="0.45"/>
    <row r="541" ht="20.100000000000001" customHeight="1" x14ac:dyDescent="0.45"/>
    <row r="542" ht="20.100000000000001" customHeight="1" x14ac:dyDescent="0.45"/>
    <row r="543" ht="20.100000000000001" customHeight="1" x14ac:dyDescent="0.45"/>
    <row r="544" ht="20.100000000000001" customHeight="1" x14ac:dyDescent="0.45"/>
    <row r="545" ht="20.100000000000001" customHeight="1" x14ac:dyDescent="0.45"/>
    <row r="546" ht="20.100000000000001" customHeight="1" x14ac:dyDescent="0.45"/>
    <row r="547" ht="20.100000000000001" customHeight="1" x14ac:dyDescent="0.45"/>
    <row r="548" ht="20.100000000000001" customHeight="1" x14ac:dyDescent="0.45"/>
    <row r="549" ht="20.100000000000001" customHeight="1" x14ac:dyDescent="0.45"/>
    <row r="550" ht="20.100000000000001" customHeight="1" x14ac:dyDescent="0.45"/>
    <row r="551" ht="20.100000000000001" customHeight="1" x14ac:dyDescent="0.45"/>
    <row r="552" ht="20.100000000000001" customHeight="1" x14ac:dyDescent="0.45"/>
    <row r="553" ht="20.100000000000001" customHeight="1" x14ac:dyDescent="0.45"/>
    <row r="554" ht="20.100000000000001" customHeight="1" x14ac:dyDescent="0.45"/>
    <row r="555" ht="20.100000000000001" customHeight="1" x14ac:dyDescent="0.45"/>
    <row r="556" ht="20.100000000000001" customHeight="1" x14ac:dyDescent="0.45"/>
    <row r="557" ht="20.100000000000001" customHeight="1" x14ac:dyDescent="0.45"/>
    <row r="558" ht="20.100000000000001" customHeight="1" x14ac:dyDescent="0.45"/>
    <row r="559" ht="20.100000000000001" customHeight="1" x14ac:dyDescent="0.45"/>
    <row r="560" ht="20.100000000000001" customHeight="1" x14ac:dyDescent="0.45"/>
    <row r="561" ht="20.100000000000001" customHeight="1" x14ac:dyDescent="0.45"/>
    <row r="562" ht="20.100000000000001" customHeight="1" x14ac:dyDescent="0.45"/>
    <row r="563" ht="20.100000000000001" customHeight="1" x14ac:dyDescent="0.45"/>
    <row r="564" ht="20.100000000000001" customHeight="1" x14ac:dyDescent="0.45"/>
    <row r="565" ht="20.100000000000001" customHeight="1" x14ac:dyDescent="0.45"/>
    <row r="566" ht="20.100000000000001" customHeight="1" x14ac:dyDescent="0.45"/>
    <row r="567" ht="20.100000000000001" customHeight="1" x14ac:dyDescent="0.45"/>
    <row r="568" ht="20.100000000000001" customHeight="1" x14ac:dyDescent="0.45"/>
    <row r="569" ht="20.100000000000001" customHeight="1" x14ac:dyDescent="0.45"/>
    <row r="570" ht="20.100000000000001" customHeight="1" x14ac:dyDescent="0.45"/>
    <row r="571" ht="20.100000000000001" customHeight="1" x14ac:dyDescent="0.45"/>
    <row r="572" ht="20.100000000000001" customHeight="1" x14ac:dyDescent="0.45"/>
    <row r="573" ht="20.100000000000001" customHeight="1" x14ac:dyDescent="0.45"/>
    <row r="574" ht="20.100000000000001" customHeight="1" x14ac:dyDescent="0.45"/>
    <row r="575" ht="20.100000000000001" customHeight="1" x14ac:dyDescent="0.45"/>
    <row r="576" ht="20.100000000000001" customHeight="1" x14ac:dyDescent="0.45"/>
    <row r="577" ht="20.100000000000001" customHeight="1" x14ac:dyDescent="0.45"/>
    <row r="578" ht="20.100000000000001" customHeight="1" x14ac:dyDescent="0.45"/>
    <row r="579" ht="20.100000000000001" customHeight="1" x14ac:dyDescent="0.45"/>
    <row r="580" ht="20.100000000000001" customHeight="1" x14ac:dyDescent="0.45"/>
    <row r="581" ht="20.100000000000001" customHeight="1" x14ac:dyDescent="0.45"/>
    <row r="582" ht="20.100000000000001" customHeight="1" x14ac:dyDescent="0.45"/>
    <row r="583" ht="20.100000000000001" customHeight="1" x14ac:dyDescent="0.45"/>
    <row r="584" ht="20.100000000000001" customHeight="1" x14ac:dyDescent="0.45"/>
    <row r="585" ht="20.100000000000001" customHeight="1" x14ac:dyDescent="0.45"/>
    <row r="586" ht="20.100000000000001" customHeight="1" x14ac:dyDescent="0.45"/>
    <row r="587" ht="20.100000000000001" customHeight="1" x14ac:dyDescent="0.45"/>
    <row r="588" ht="20.100000000000001" customHeight="1" x14ac:dyDescent="0.45"/>
    <row r="589" ht="20.100000000000001" customHeight="1" x14ac:dyDescent="0.45"/>
    <row r="590" ht="20.100000000000001" customHeight="1" x14ac:dyDescent="0.45"/>
    <row r="591" ht="20.100000000000001" customHeight="1" x14ac:dyDescent="0.45"/>
    <row r="592" ht="20.100000000000001" customHeight="1" x14ac:dyDescent="0.45"/>
    <row r="593" ht="20.100000000000001" customHeight="1" x14ac:dyDescent="0.45"/>
    <row r="594" ht="20.100000000000001" customHeight="1" x14ac:dyDescent="0.45"/>
    <row r="595" ht="20.100000000000001" customHeight="1" x14ac:dyDescent="0.45"/>
    <row r="596" ht="20.100000000000001" customHeight="1" x14ac:dyDescent="0.45"/>
    <row r="597" ht="20.100000000000001" customHeight="1" x14ac:dyDescent="0.45"/>
    <row r="598" ht="20.100000000000001" customHeight="1" x14ac:dyDescent="0.45"/>
    <row r="599" ht="20.100000000000001" customHeight="1" x14ac:dyDescent="0.45"/>
    <row r="600" ht="20.100000000000001" customHeight="1" x14ac:dyDescent="0.45"/>
    <row r="601" ht="20.100000000000001" customHeight="1" x14ac:dyDescent="0.45"/>
    <row r="602" ht="20.100000000000001" customHeight="1" x14ac:dyDescent="0.45"/>
    <row r="603" ht="20.100000000000001" customHeight="1" x14ac:dyDescent="0.45"/>
    <row r="604" ht="20.100000000000001" customHeight="1" x14ac:dyDescent="0.45"/>
    <row r="605" ht="20.100000000000001" customHeight="1" x14ac:dyDescent="0.45"/>
    <row r="606" ht="20.100000000000001" customHeight="1" x14ac:dyDescent="0.45"/>
    <row r="607" ht="20.100000000000001" customHeight="1" x14ac:dyDescent="0.45"/>
    <row r="608" ht="20.100000000000001" customHeight="1" x14ac:dyDescent="0.45"/>
    <row r="609" ht="20.100000000000001" customHeight="1" x14ac:dyDescent="0.45"/>
    <row r="610" ht="20.100000000000001" customHeight="1" x14ac:dyDescent="0.45"/>
    <row r="611" ht="20.100000000000001" customHeight="1" x14ac:dyDescent="0.45"/>
    <row r="612" ht="20.100000000000001" customHeight="1" x14ac:dyDescent="0.45"/>
    <row r="613" ht="20.100000000000001" customHeight="1" x14ac:dyDescent="0.45"/>
    <row r="614" ht="20.100000000000001" customHeight="1" x14ac:dyDescent="0.45"/>
    <row r="615" ht="20.100000000000001" customHeight="1" x14ac:dyDescent="0.45"/>
    <row r="616" ht="20.100000000000001" customHeight="1" x14ac:dyDescent="0.45"/>
    <row r="617" ht="20.100000000000001" customHeight="1" x14ac:dyDescent="0.45"/>
    <row r="618" ht="20.100000000000001" customHeight="1" x14ac:dyDescent="0.45"/>
    <row r="619" ht="20.100000000000001" customHeight="1" x14ac:dyDescent="0.45"/>
    <row r="620" ht="20.100000000000001" customHeight="1" x14ac:dyDescent="0.45"/>
    <row r="621" ht="20.100000000000001" customHeight="1" x14ac:dyDescent="0.45"/>
    <row r="622" ht="20.100000000000001" customHeight="1" x14ac:dyDescent="0.45"/>
    <row r="623" ht="20.100000000000001" customHeight="1" x14ac:dyDescent="0.45"/>
    <row r="624" ht="20.100000000000001" customHeight="1" x14ac:dyDescent="0.45"/>
    <row r="625" ht="20.100000000000001" customHeight="1" x14ac:dyDescent="0.45"/>
    <row r="626" ht="20.100000000000001" customHeight="1" x14ac:dyDescent="0.45"/>
    <row r="627" ht="20.100000000000001" customHeight="1" x14ac:dyDescent="0.45"/>
    <row r="628" ht="20.100000000000001" customHeight="1" x14ac:dyDescent="0.45"/>
    <row r="629" ht="20.100000000000001" customHeight="1" x14ac:dyDescent="0.45"/>
    <row r="630" ht="20.100000000000001" customHeight="1" x14ac:dyDescent="0.45"/>
    <row r="631" ht="20.100000000000001" customHeight="1" x14ac:dyDescent="0.45"/>
    <row r="632" ht="20.100000000000001" customHeight="1" x14ac:dyDescent="0.45"/>
    <row r="633" ht="20.100000000000001" customHeight="1" x14ac:dyDescent="0.45"/>
    <row r="634" ht="20.100000000000001" customHeight="1" x14ac:dyDescent="0.45"/>
    <row r="635" ht="20.100000000000001" customHeight="1" x14ac:dyDescent="0.45"/>
    <row r="636" ht="20.100000000000001" customHeight="1" x14ac:dyDescent="0.45"/>
    <row r="637" ht="20.100000000000001" customHeight="1" x14ac:dyDescent="0.45"/>
    <row r="638" ht="20.100000000000001" customHeight="1" x14ac:dyDescent="0.45"/>
    <row r="639" ht="20.100000000000001" customHeight="1" x14ac:dyDescent="0.45"/>
    <row r="640" ht="20.100000000000001" customHeight="1" x14ac:dyDescent="0.45"/>
    <row r="641" ht="20.100000000000001" customHeight="1" x14ac:dyDescent="0.45"/>
    <row r="642" ht="20.100000000000001" customHeight="1" x14ac:dyDescent="0.45"/>
    <row r="643" ht="20.100000000000001" customHeight="1" x14ac:dyDescent="0.45"/>
    <row r="644" ht="20.100000000000001" customHeight="1" x14ac:dyDescent="0.45"/>
    <row r="645" ht="20.100000000000001" customHeight="1" x14ac:dyDescent="0.45"/>
    <row r="646" ht="20.100000000000001" customHeight="1" x14ac:dyDescent="0.45"/>
    <row r="647" ht="20.100000000000001" customHeight="1" x14ac:dyDescent="0.45"/>
    <row r="648" ht="20.100000000000001" customHeight="1" x14ac:dyDescent="0.45"/>
    <row r="649" ht="20.100000000000001" customHeight="1" x14ac:dyDescent="0.45"/>
    <row r="650" ht="20.100000000000001" customHeight="1" x14ac:dyDescent="0.45"/>
    <row r="651" ht="20.100000000000001" customHeight="1" x14ac:dyDescent="0.45"/>
    <row r="652" ht="20.100000000000001" customHeight="1" x14ac:dyDescent="0.45"/>
    <row r="653" ht="20.100000000000001" customHeight="1" x14ac:dyDescent="0.45"/>
    <row r="654" ht="20.100000000000001" customHeight="1" x14ac:dyDescent="0.45"/>
    <row r="655" ht="20.100000000000001" customHeight="1" x14ac:dyDescent="0.45"/>
    <row r="656" ht="20.100000000000001" customHeight="1" x14ac:dyDescent="0.45"/>
    <row r="657" ht="20.100000000000001" customHeight="1" x14ac:dyDescent="0.45"/>
  </sheetData>
  <sheetProtection formatCells="0" formatColumns="0" formatRows="0" insertColumns="0" insertRows="0" insertHyperlinks="0" deleteColumns="0" deleteRows="0"/>
  <mergeCells count="105">
    <mergeCell ref="B57:G57"/>
    <mergeCell ref="B58:G58"/>
    <mergeCell ref="H57:O57"/>
    <mergeCell ref="P57:W57"/>
    <mergeCell ref="H58:M58"/>
    <mergeCell ref="N58:O58"/>
    <mergeCell ref="P58:U58"/>
    <mergeCell ref="V58:W58"/>
    <mergeCell ref="N42:S43"/>
    <mergeCell ref="L44:M44"/>
    <mergeCell ref="L45:M45"/>
    <mergeCell ref="B49:AA49"/>
    <mergeCell ref="B51:E52"/>
    <mergeCell ref="F51:I52"/>
    <mergeCell ref="K51:N52"/>
    <mergeCell ref="O51:R52"/>
    <mergeCell ref="T51:W52"/>
    <mergeCell ref="T42:X43"/>
    <mergeCell ref="L42:M42"/>
    <mergeCell ref="L43:M43"/>
    <mergeCell ref="X51:Z52"/>
    <mergeCell ref="I32:K34"/>
    <mergeCell ref="I35:K37"/>
    <mergeCell ref="B32:H34"/>
    <mergeCell ref="B35:H37"/>
    <mergeCell ref="B25:K25"/>
    <mergeCell ref="B29:F30"/>
    <mergeCell ref="G29:K30"/>
    <mergeCell ref="N29:R30"/>
    <mergeCell ref="R22:U22"/>
    <mergeCell ref="AI5:AM5"/>
    <mergeCell ref="B6:F6"/>
    <mergeCell ref="G6:I6"/>
    <mergeCell ref="J6:AA6"/>
    <mergeCell ref="AD6:AH6"/>
    <mergeCell ref="AI6:AM6"/>
    <mergeCell ref="B7:F7"/>
    <mergeCell ref="G7:AA7"/>
    <mergeCell ref="AD9:AH9"/>
    <mergeCell ref="B1:AA1"/>
    <mergeCell ref="B2:AA2"/>
    <mergeCell ref="B3:AA4"/>
    <mergeCell ref="B17:H22"/>
    <mergeCell ref="I17:K22"/>
    <mergeCell ref="AD4:AH4"/>
    <mergeCell ref="B5:F5"/>
    <mergeCell ref="G5:AA5"/>
    <mergeCell ref="AD5:AH5"/>
    <mergeCell ref="B10:F11"/>
    <mergeCell ref="G10:K11"/>
    <mergeCell ref="N10:R11"/>
    <mergeCell ref="S10:W11"/>
    <mergeCell ref="AD10:AH11"/>
    <mergeCell ref="L17:L22"/>
    <mergeCell ref="V17:W17"/>
    <mergeCell ref="V18:W18"/>
    <mergeCell ref="V19:W19"/>
    <mergeCell ref="V20:W20"/>
    <mergeCell ref="V21:W21"/>
    <mergeCell ref="R17:U17"/>
    <mergeCell ref="R18:U18"/>
    <mergeCell ref="R19:U19"/>
    <mergeCell ref="R20:U20"/>
    <mergeCell ref="B13:F14"/>
    <mergeCell ref="G13:K14"/>
    <mergeCell ref="N13:R14"/>
    <mergeCell ref="S13:W14"/>
    <mergeCell ref="N32:O37"/>
    <mergeCell ref="P32:Q34"/>
    <mergeCell ref="R32:U32"/>
    <mergeCell ref="V32:W32"/>
    <mergeCell ref="R33:U33"/>
    <mergeCell ref="V33:W33"/>
    <mergeCell ref="N26:R27"/>
    <mergeCell ref="S26:X27"/>
    <mergeCell ref="R34:U34"/>
    <mergeCell ref="V34:W34"/>
    <mergeCell ref="B26:F27"/>
    <mergeCell ref="G26:K27"/>
    <mergeCell ref="V22:W22"/>
    <mergeCell ref="N17:O22"/>
    <mergeCell ref="P20:Q22"/>
    <mergeCell ref="P17:Q19"/>
    <mergeCell ref="V35:W35"/>
    <mergeCell ref="R36:U36"/>
    <mergeCell ref="V36:W36"/>
    <mergeCell ref="V37:W37"/>
    <mergeCell ref="AO10:BH11"/>
    <mergeCell ref="AO21:BR21"/>
    <mergeCell ref="AO18:BR18"/>
    <mergeCell ref="AO51:BJ52"/>
    <mergeCell ref="L32:L37"/>
    <mergeCell ref="AA51:AA52"/>
    <mergeCell ref="R37:U37"/>
    <mergeCell ref="P35:Q37"/>
    <mergeCell ref="R35:U35"/>
    <mergeCell ref="S29:X30"/>
    <mergeCell ref="L40:M40"/>
    <mergeCell ref="L41:M41"/>
    <mergeCell ref="N40:S41"/>
    <mergeCell ref="AI10:AM11"/>
    <mergeCell ref="AD12:AH14"/>
    <mergeCell ref="AI12:AM14"/>
    <mergeCell ref="T40:X41"/>
    <mergeCell ref="R21:U21"/>
  </mergeCells>
  <phoneticPr fontId="1"/>
  <conditionalFormatting sqref="V32:W32">
    <cfRule type="expression" dxfId="32" priority="64" stopIfTrue="1">
      <formula>$G$26="エコジョーズ"</formula>
    </cfRule>
  </conditionalFormatting>
  <conditionalFormatting sqref="V34:W34">
    <cfRule type="expression" dxfId="31" priority="59" stopIfTrue="1">
      <formula>$G$26="エコキュート"</formula>
    </cfRule>
    <cfRule type="expression" dxfId="30" priority="63" stopIfTrue="1">
      <formula>$G$26="エコジョーズ"</formula>
    </cfRule>
  </conditionalFormatting>
  <conditionalFormatting sqref="V35:W35">
    <cfRule type="expression" dxfId="29" priority="62" stopIfTrue="1">
      <formula>$G$26="エコジョーズ"</formula>
    </cfRule>
  </conditionalFormatting>
  <conditionalFormatting sqref="V37:W37">
    <cfRule type="expression" dxfId="28" priority="61" stopIfTrue="1">
      <formula>$G$26="エコジョーズ"</formula>
    </cfRule>
  </conditionalFormatting>
  <conditionalFormatting sqref="V33:W33">
    <cfRule type="expression" dxfId="27" priority="60" stopIfTrue="1">
      <formula>$G$26="エコキュート"</formula>
    </cfRule>
  </conditionalFormatting>
  <conditionalFormatting sqref="V36:W37">
    <cfRule type="expression" dxfId="26" priority="58" stopIfTrue="1">
      <formula>$G$26="エコキュート"</formula>
    </cfRule>
  </conditionalFormatting>
  <conditionalFormatting sqref="V32:W33 V35:W36">
    <cfRule type="expression" dxfId="25" priority="57" stopIfTrue="1">
      <formula>$G$26="エコフェール"</formula>
    </cfRule>
  </conditionalFormatting>
  <conditionalFormatting sqref="V32:W32 V34:W35 V37:W37">
    <cfRule type="expression" dxfId="24" priority="54" stopIfTrue="1">
      <formula>$G$26="エコワン"</formula>
    </cfRule>
    <cfRule type="expression" dxfId="23" priority="55" stopIfTrue="1">
      <formula>$G$26="エネファーム"</formula>
    </cfRule>
  </conditionalFormatting>
  <conditionalFormatting sqref="V17:W22 I17">
    <cfRule type="expression" dxfId="22" priority="48" stopIfTrue="1">
      <formula>$G$10="新設"</formula>
    </cfRule>
  </conditionalFormatting>
  <conditionalFormatting sqref="G13:K14 S10:W11 S13:W14">
    <cfRule type="expression" dxfId="21" priority="47" stopIfTrue="1">
      <formula>$G$10="新設"</formula>
    </cfRule>
  </conditionalFormatting>
  <conditionalFormatting sqref="V17:W17 V19:W20 V22:W22">
    <cfRule type="expression" dxfId="20" priority="42" stopIfTrue="1">
      <formula>$S$10="ＬＰガスボイラー"</formula>
    </cfRule>
  </conditionalFormatting>
  <conditionalFormatting sqref="V18:W19 V21:W22">
    <cfRule type="expression" dxfId="19" priority="41" stopIfTrue="1">
      <formula>$S$10="電気温水器"</formula>
    </cfRule>
  </conditionalFormatting>
  <conditionalFormatting sqref="V17:W17 V19:W20 V22:W22">
    <cfRule type="expression" dxfId="18" priority="40" stopIfTrue="1">
      <formula>$S$10="エコジョーズ"</formula>
    </cfRule>
  </conditionalFormatting>
  <conditionalFormatting sqref="V18:W19 V21:W22">
    <cfRule type="expression" dxfId="17" priority="39" stopIfTrue="1">
      <formula>$S$10="エコキュート"</formula>
    </cfRule>
  </conditionalFormatting>
  <conditionalFormatting sqref="V17:W18 V20:W21">
    <cfRule type="expression" dxfId="16" priority="38" stopIfTrue="1">
      <formula>$S$10="エコフェール"</formula>
    </cfRule>
  </conditionalFormatting>
  <conditionalFormatting sqref="V17:W17 V19:W20 V22:W22">
    <cfRule type="expression" dxfId="15" priority="37" stopIfTrue="1">
      <formula>$S$10="エコワン"</formula>
    </cfRule>
  </conditionalFormatting>
  <conditionalFormatting sqref="V17:W18 V20:W21">
    <cfRule type="expression" dxfId="14" priority="36" stopIfTrue="1">
      <formula>$S$10="灯油ボイラー"</formula>
    </cfRule>
  </conditionalFormatting>
  <conditionalFormatting sqref="V17:W18 V20:W21">
    <cfRule type="expression" dxfId="13" priority="25" stopIfTrue="1">
      <formula>$S$10="エコフィール"</formula>
    </cfRule>
  </conditionalFormatting>
  <conditionalFormatting sqref="V32:W33 V35:W36">
    <cfRule type="expression" dxfId="12" priority="24" stopIfTrue="1">
      <formula>$G$26="エコフィール"</formula>
    </cfRule>
  </conditionalFormatting>
  <conditionalFormatting sqref="V17:W18 V20:W21">
    <cfRule type="expression" dxfId="11" priority="22">
      <formula>$S$10="+リスト!$G$13"</formula>
    </cfRule>
  </conditionalFormatting>
  <conditionalFormatting sqref="V17:W18 V20:W21">
    <cfRule type="expression" dxfId="10" priority="21">
      <formula>$S$10="灯油ボイラー(エコフィール)"</formula>
    </cfRule>
  </conditionalFormatting>
  <conditionalFormatting sqref="V17:W17 V19:W20 V22:W22">
    <cfRule type="expression" dxfId="9" priority="20">
      <formula>$S$10="ＬＰガスボイラー(エコジョーズ)"</formula>
    </cfRule>
  </conditionalFormatting>
  <conditionalFormatting sqref="V32:W33 V35:W36">
    <cfRule type="expression" dxfId="8" priority="19">
      <formula>$G$26="灯油ボイラー(エコフィール)"</formula>
    </cfRule>
  </conditionalFormatting>
  <conditionalFormatting sqref="V32:W32 V34:W35 V37:W37">
    <cfRule type="expression" dxfId="7" priority="18">
      <formula>$G$26="ＬＰガスボイラー(エコジョーズ)"</formula>
    </cfRule>
  </conditionalFormatting>
  <conditionalFormatting sqref="V33:W34 V36:W37">
    <cfRule type="expression" dxfId="6" priority="17">
      <formula>$G$26="電気温水器"</formula>
    </cfRule>
  </conditionalFormatting>
  <conditionalFormatting sqref="T40:X41">
    <cfRule type="containsErrors" dxfId="5" priority="12">
      <formula>ISERROR(T40)</formula>
    </cfRule>
  </conditionalFormatting>
  <conditionalFormatting sqref="T42:X43">
    <cfRule type="containsErrors" dxfId="4" priority="11">
      <formula>ISERROR(T42)</formula>
    </cfRule>
  </conditionalFormatting>
  <dataValidations count="5">
    <dataValidation type="list" allowBlank="1" showInputMessage="1" showErrorMessage="1" sqref="WVS982845:WVT982845 JG29:JH29 TC29:TD29 ACY29:ACZ29 AMU29:AMV29 AWQ29:AWR29 BGM29:BGN29 BQI29:BQJ29 CAE29:CAF29 CKA29:CKB29 CTW29:CTX29 DDS29:DDT29 DNO29:DNP29 DXK29:DXL29 EHG29:EHH29 ERC29:ERD29 FAY29:FAZ29 FKU29:FKV29 FUQ29:FUR29 GEM29:GEN29 GOI29:GOJ29 GYE29:GYF29 HIA29:HIB29 HRW29:HRX29 IBS29:IBT29 ILO29:ILP29 IVK29:IVL29 JFG29:JFH29 JPC29:JPD29 JYY29:JYZ29 KIU29:KIV29 KSQ29:KSR29 LCM29:LCN29 LMI29:LMJ29 LWE29:LWF29 MGA29:MGB29 MPW29:MPX29 MZS29:MZT29 NJO29:NJP29 NTK29:NTL29 ODG29:ODH29 ONC29:OND29 OWY29:OWZ29 PGU29:PGV29 PQQ29:PQR29 QAM29:QAN29 QKI29:QKJ29 QUE29:QUF29 REA29:REB29 RNW29:RNX29 RXS29:RXT29 SHO29:SHP29 SRK29:SRL29 TBG29:TBH29 TLC29:TLD29 TUY29:TUZ29 UEU29:UEV29 UOQ29:UOR29 UYM29:UYN29 VII29:VIJ29 VSE29:VSF29 WCA29:WCB29 WLW29:WLX29 WVS29:WVT29 F65341:H65341 JG65341:JH65341 TC65341:TD65341 ACY65341:ACZ65341 AMU65341:AMV65341 AWQ65341:AWR65341 BGM65341:BGN65341 BQI65341:BQJ65341 CAE65341:CAF65341 CKA65341:CKB65341 CTW65341:CTX65341 DDS65341:DDT65341 DNO65341:DNP65341 DXK65341:DXL65341 EHG65341:EHH65341 ERC65341:ERD65341 FAY65341:FAZ65341 FKU65341:FKV65341 FUQ65341:FUR65341 GEM65341:GEN65341 GOI65341:GOJ65341 GYE65341:GYF65341 HIA65341:HIB65341 HRW65341:HRX65341 IBS65341:IBT65341 ILO65341:ILP65341 IVK65341:IVL65341 JFG65341:JFH65341 JPC65341:JPD65341 JYY65341:JYZ65341 KIU65341:KIV65341 KSQ65341:KSR65341 LCM65341:LCN65341 LMI65341:LMJ65341 LWE65341:LWF65341 MGA65341:MGB65341 MPW65341:MPX65341 MZS65341:MZT65341 NJO65341:NJP65341 NTK65341:NTL65341 ODG65341:ODH65341 ONC65341:OND65341 OWY65341:OWZ65341 PGU65341:PGV65341 PQQ65341:PQR65341 QAM65341:QAN65341 QKI65341:QKJ65341 QUE65341:QUF65341 REA65341:REB65341 RNW65341:RNX65341 RXS65341:RXT65341 SHO65341:SHP65341 SRK65341:SRL65341 TBG65341:TBH65341 TLC65341:TLD65341 TUY65341:TUZ65341 UEU65341:UEV65341 UOQ65341:UOR65341 UYM65341:UYN65341 VII65341:VIJ65341 VSE65341:VSF65341 WCA65341:WCB65341 WLW65341:WLX65341 WVS65341:WVT65341 F130877:H130877 JG130877:JH130877 TC130877:TD130877 ACY130877:ACZ130877 AMU130877:AMV130877 AWQ130877:AWR130877 BGM130877:BGN130877 BQI130877:BQJ130877 CAE130877:CAF130877 CKA130877:CKB130877 CTW130877:CTX130877 DDS130877:DDT130877 DNO130877:DNP130877 DXK130877:DXL130877 EHG130877:EHH130877 ERC130877:ERD130877 FAY130877:FAZ130877 FKU130877:FKV130877 FUQ130877:FUR130877 GEM130877:GEN130877 GOI130877:GOJ130877 GYE130877:GYF130877 HIA130877:HIB130877 HRW130877:HRX130877 IBS130877:IBT130877 ILO130877:ILP130877 IVK130877:IVL130877 JFG130877:JFH130877 JPC130877:JPD130877 JYY130877:JYZ130877 KIU130877:KIV130877 KSQ130877:KSR130877 LCM130877:LCN130877 LMI130877:LMJ130877 LWE130877:LWF130877 MGA130877:MGB130877 MPW130877:MPX130877 MZS130877:MZT130877 NJO130877:NJP130877 NTK130877:NTL130877 ODG130877:ODH130877 ONC130877:OND130877 OWY130877:OWZ130877 PGU130877:PGV130877 PQQ130877:PQR130877 QAM130877:QAN130877 QKI130877:QKJ130877 QUE130877:QUF130877 REA130877:REB130877 RNW130877:RNX130877 RXS130877:RXT130877 SHO130877:SHP130877 SRK130877:SRL130877 TBG130877:TBH130877 TLC130877:TLD130877 TUY130877:TUZ130877 UEU130877:UEV130877 UOQ130877:UOR130877 UYM130877:UYN130877 VII130877:VIJ130877 VSE130877:VSF130877 WCA130877:WCB130877 WLW130877:WLX130877 WVS130877:WVT130877 F196413:H196413 JG196413:JH196413 TC196413:TD196413 ACY196413:ACZ196413 AMU196413:AMV196413 AWQ196413:AWR196413 BGM196413:BGN196413 BQI196413:BQJ196413 CAE196413:CAF196413 CKA196413:CKB196413 CTW196413:CTX196413 DDS196413:DDT196413 DNO196413:DNP196413 DXK196413:DXL196413 EHG196413:EHH196413 ERC196413:ERD196413 FAY196413:FAZ196413 FKU196413:FKV196413 FUQ196413:FUR196413 GEM196413:GEN196413 GOI196413:GOJ196413 GYE196413:GYF196413 HIA196413:HIB196413 HRW196413:HRX196413 IBS196413:IBT196413 ILO196413:ILP196413 IVK196413:IVL196413 JFG196413:JFH196413 JPC196413:JPD196413 JYY196413:JYZ196413 KIU196413:KIV196413 KSQ196413:KSR196413 LCM196413:LCN196413 LMI196413:LMJ196413 LWE196413:LWF196413 MGA196413:MGB196413 MPW196413:MPX196413 MZS196413:MZT196413 NJO196413:NJP196413 NTK196413:NTL196413 ODG196413:ODH196413 ONC196413:OND196413 OWY196413:OWZ196413 PGU196413:PGV196413 PQQ196413:PQR196413 QAM196413:QAN196413 QKI196413:QKJ196413 QUE196413:QUF196413 REA196413:REB196413 RNW196413:RNX196413 RXS196413:RXT196413 SHO196413:SHP196413 SRK196413:SRL196413 TBG196413:TBH196413 TLC196413:TLD196413 TUY196413:TUZ196413 UEU196413:UEV196413 UOQ196413:UOR196413 UYM196413:UYN196413 VII196413:VIJ196413 VSE196413:VSF196413 WCA196413:WCB196413 WLW196413:WLX196413 WVS196413:WVT196413 F261949:H261949 JG261949:JH261949 TC261949:TD261949 ACY261949:ACZ261949 AMU261949:AMV261949 AWQ261949:AWR261949 BGM261949:BGN261949 BQI261949:BQJ261949 CAE261949:CAF261949 CKA261949:CKB261949 CTW261949:CTX261949 DDS261949:DDT261949 DNO261949:DNP261949 DXK261949:DXL261949 EHG261949:EHH261949 ERC261949:ERD261949 FAY261949:FAZ261949 FKU261949:FKV261949 FUQ261949:FUR261949 GEM261949:GEN261949 GOI261949:GOJ261949 GYE261949:GYF261949 HIA261949:HIB261949 HRW261949:HRX261949 IBS261949:IBT261949 ILO261949:ILP261949 IVK261949:IVL261949 JFG261949:JFH261949 JPC261949:JPD261949 JYY261949:JYZ261949 KIU261949:KIV261949 KSQ261949:KSR261949 LCM261949:LCN261949 LMI261949:LMJ261949 LWE261949:LWF261949 MGA261949:MGB261949 MPW261949:MPX261949 MZS261949:MZT261949 NJO261949:NJP261949 NTK261949:NTL261949 ODG261949:ODH261949 ONC261949:OND261949 OWY261949:OWZ261949 PGU261949:PGV261949 PQQ261949:PQR261949 QAM261949:QAN261949 QKI261949:QKJ261949 QUE261949:QUF261949 REA261949:REB261949 RNW261949:RNX261949 RXS261949:RXT261949 SHO261949:SHP261949 SRK261949:SRL261949 TBG261949:TBH261949 TLC261949:TLD261949 TUY261949:TUZ261949 UEU261949:UEV261949 UOQ261949:UOR261949 UYM261949:UYN261949 VII261949:VIJ261949 VSE261949:VSF261949 WCA261949:WCB261949 WLW261949:WLX261949 WVS261949:WVT261949 F327485:H327485 JG327485:JH327485 TC327485:TD327485 ACY327485:ACZ327485 AMU327485:AMV327485 AWQ327485:AWR327485 BGM327485:BGN327485 BQI327485:BQJ327485 CAE327485:CAF327485 CKA327485:CKB327485 CTW327485:CTX327485 DDS327485:DDT327485 DNO327485:DNP327485 DXK327485:DXL327485 EHG327485:EHH327485 ERC327485:ERD327485 FAY327485:FAZ327485 FKU327485:FKV327485 FUQ327485:FUR327485 GEM327485:GEN327485 GOI327485:GOJ327485 GYE327485:GYF327485 HIA327485:HIB327485 HRW327485:HRX327485 IBS327485:IBT327485 ILO327485:ILP327485 IVK327485:IVL327485 JFG327485:JFH327485 JPC327485:JPD327485 JYY327485:JYZ327485 KIU327485:KIV327485 KSQ327485:KSR327485 LCM327485:LCN327485 LMI327485:LMJ327485 LWE327485:LWF327485 MGA327485:MGB327485 MPW327485:MPX327485 MZS327485:MZT327485 NJO327485:NJP327485 NTK327485:NTL327485 ODG327485:ODH327485 ONC327485:OND327485 OWY327485:OWZ327485 PGU327485:PGV327485 PQQ327485:PQR327485 QAM327485:QAN327485 QKI327485:QKJ327485 QUE327485:QUF327485 REA327485:REB327485 RNW327485:RNX327485 RXS327485:RXT327485 SHO327485:SHP327485 SRK327485:SRL327485 TBG327485:TBH327485 TLC327485:TLD327485 TUY327485:TUZ327485 UEU327485:UEV327485 UOQ327485:UOR327485 UYM327485:UYN327485 VII327485:VIJ327485 VSE327485:VSF327485 WCA327485:WCB327485 WLW327485:WLX327485 WVS327485:WVT327485 F393021:H393021 JG393021:JH393021 TC393021:TD393021 ACY393021:ACZ393021 AMU393021:AMV393021 AWQ393021:AWR393021 BGM393021:BGN393021 BQI393021:BQJ393021 CAE393021:CAF393021 CKA393021:CKB393021 CTW393021:CTX393021 DDS393021:DDT393021 DNO393021:DNP393021 DXK393021:DXL393021 EHG393021:EHH393021 ERC393021:ERD393021 FAY393021:FAZ393021 FKU393021:FKV393021 FUQ393021:FUR393021 GEM393021:GEN393021 GOI393021:GOJ393021 GYE393021:GYF393021 HIA393021:HIB393021 HRW393021:HRX393021 IBS393021:IBT393021 ILO393021:ILP393021 IVK393021:IVL393021 JFG393021:JFH393021 JPC393021:JPD393021 JYY393021:JYZ393021 KIU393021:KIV393021 KSQ393021:KSR393021 LCM393021:LCN393021 LMI393021:LMJ393021 LWE393021:LWF393021 MGA393021:MGB393021 MPW393021:MPX393021 MZS393021:MZT393021 NJO393021:NJP393021 NTK393021:NTL393021 ODG393021:ODH393021 ONC393021:OND393021 OWY393021:OWZ393021 PGU393021:PGV393021 PQQ393021:PQR393021 QAM393021:QAN393021 QKI393021:QKJ393021 QUE393021:QUF393021 REA393021:REB393021 RNW393021:RNX393021 RXS393021:RXT393021 SHO393021:SHP393021 SRK393021:SRL393021 TBG393021:TBH393021 TLC393021:TLD393021 TUY393021:TUZ393021 UEU393021:UEV393021 UOQ393021:UOR393021 UYM393021:UYN393021 VII393021:VIJ393021 VSE393021:VSF393021 WCA393021:WCB393021 WLW393021:WLX393021 WVS393021:WVT393021 F458557:H458557 JG458557:JH458557 TC458557:TD458557 ACY458557:ACZ458557 AMU458557:AMV458557 AWQ458557:AWR458557 BGM458557:BGN458557 BQI458557:BQJ458557 CAE458557:CAF458557 CKA458557:CKB458557 CTW458557:CTX458557 DDS458557:DDT458557 DNO458557:DNP458557 DXK458557:DXL458557 EHG458557:EHH458557 ERC458557:ERD458557 FAY458557:FAZ458557 FKU458557:FKV458557 FUQ458557:FUR458557 GEM458557:GEN458557 GOI458557:GOJ458557 GYE458557:GYF458557 HIA458557:HIB458557 HRW458557:HRX458557 IBS458557:IBT458557 ILO458557:ILP458557 IVK458557:IVL458557 JFG458557:JFH458557 JPC458557:JPD458557 JYY458557:JYZ458557 KIU458557:KIV458557 KSQ458557:KSR458557 LCM458557:LCN458557 LMI458557:LMJ458557 LWE458557:LWF458557 MGA458557:MGB458557 MPW458557:MPX458557 MZS458557:MZT458557 NJO458557:NJP458557 NTK458557:NTL458557 ODG458557:ODH458557 ONC458557:OND458557 OWY458557:OWZ458557 PGU458557:PGV458557 PQQ458557:PQR458557 QAM458557:QAN458557 QKI458557:QKJ458557 QUE458557:QUF458557 REA458557:REB458557 RNW458557:RNX458557 RXS458557:RXT458557 SHO458557:SHP458557 SRK458557:SRL458557 TBG458557:TBH458557 TLC458557:TLD458557 TUY458557:TUZ458557 UEU458557:UEV458557 UOQ458557:UOR458557 UYM458557:UYN458557 VII458557:VIJ458557 VSE458557:VSF458557 WCA458557:WCB458557 WLW458557:WLX458557 WVS458557:WVT458557 F524093:H524093 JG524093:JH524093 TC524093:TD524093 ACY524093:ACZ524093 AMU524093:AMV524093 AWQ524093:AWR524093 BGM524093:BGN524093 BQI524093:BQJ524093 CAE524093:CAF524093 CKA524093:CKB524093 CTW524093:CTX524093 DDS524093:DDT524093 DNO524093:DNP524093 DXK524093:DXL524093 EHG524093:EHH524093 ERC524093:ERD524093 FAY524093:FAZ524093 FKU524093:FKV524093 FUQ524093:FUR524093 GEM524093:GEN524093 GOI524093:GOJ524093 GYE524093:GYF524093 HIA524093:HIB524093 HRW524093:HRX524093 IBS524093:IBT524093 ILO524093:ILP524093 IVK524093:IVL524093 JFG524093:JFH524093 JPC524093:JPD524093 JYY524093:JYZ524093 KIU524093:KIV524093 KSQ524093:KSR524093 LCM524093:LCN524093 LMI524093:LMJ524093 LWE524093:LWF524093 MGA524093:MGB524093 MPW524093:MPX524093 MZS524093:MZT524093 NJO524093:NJP524093 NTK524093:NTL524093 ODG524093:ODH524093 ONC524093:OND524093 OWY524093:OWZ524093 PGU524093:PGV524093 PQQ524093:PQR524093 QAM524093:QAN524093 QKI524093:QKJ524093 QUE524093:QUF524093 REA524093:REB524093 RNW524093:RNX524093 RXS524093:RXT524093 SHO524093:SHP524093 SRK524093:SRL524093 TBG524093:TBH524093 TLC524093:TLD524093 TUY524093:TUZ524093 UEU524093:UEV524093 UOQ524093:UOR524093 UYM524093:UYN524093 VII524093:VIJ524093 VSE524093:VSF524093 WCA524093:WCB524093 WLW524093:WLX524093 WVS524093:WVT524093 F589629:H589629 JG589629:JH589629 TC589629:TD589629 ACY589629:ACZ589629 AMU589629:AMV589629 AWQ589629:AWR589629 BGM589629:BGN589629 BQI589629:BQJ589629 CAE589629:CAF589629 CKA589629:CKB589629 CTW589629:CTX589629 DDS589629:DDT589629 DNO589629:DNP589629 DXK589629:DXL589629 EHG589629:EHH589629 ERC589629:ERD589629 FAY589629:FAZ589629 FKU589629:FKV589629 FUQ589629:FUR589629 GEM589629:GEN589629 GOI589629:GOJ589629 GYE589629:GYF589629 HIA589629:HIB589629 HRW589629:HRX589629 IBS589629:IBT589629 ILO589629:ILP589629 IVK589629:IVL589629 JFG589629:JFH589629 JPC589629:JPD589629 JYY589629:JYZ589629 KIU589629:KIV589629 KSQ589629:KSR589629 LCM589629:LCN589629 LMI589629:LMJ589629 LWE589629:LWF589629 MGA589629:MGB589629 MPW589629:MPX589629 MZS589629:MZT589629 NJO589629:NJP589629 NTK589629:NTL589629 ODG589629:ODH589629 ONC589629:OND589629 OWY589629:OWZ589629 PGU589629:PGV589629 PQQ589629:PQR589629 QAM589629:QAN589629 QKI589629:QKJ589629 QUE589629:QUF589629 REA589629:REB589629 RNW589629:RNX589629 RXS589629:RXT589629 SHO589629:SHP589629 SRK589629:SRL589629 TBG589629:TBH589629 TLC589629:TLD589629 TUY589629:TUZ589629 UEU589629:UEV589629 UOQ589629:UOR589629 UYM589629:UYN589629 VII589629:VIJ589629 VSE589629:VSF589629 WCA589629:WCB589629 WLW589629:WLX589629 WVS589629:WVT589629 F655165:H655165 JG655165:JH655165 TC655165:TD655165 ACY655165:ACZ655165 AMU655165:AMV655165 AWQ655165:AWR655165 BGM655165:BGN655165 BQI655165:BQJ655165 CAE655165:CAF655165 CKA655165:CKB655165 CTW655165:CTX655165 DDS655165:DDT655165 DNO655165:DNP655165 DXK655165:DXL655165 EHG655165:EHH655165 ERC655165:ERD655165 FAY655165:FAZ655165 FKU655165:FKV655165 FUQ655165:FUR655165 GEM655165:GEN655165 GOI655165:GOJ655165 GYE655165:GYF655165 HIA655165:HIB655165 HRW655165:HRX655165 IBS655165:IBT655165 ILO655165:ILP655165 IVK655165:IVL655165 JFG655165:JFH655165 JPC655165:JPD655165 JYY655165:JYZ655165 KIU655165:KIV655165 KSQ655165:KSR655165 LCM655165:LCN655165 LMI655165:LMJ655165 LWE655165:LWF655165 MGA655165:MGB655165 MPW655165:MPX655165 MZS655165:MZT655165 NJO655165:NJP655165 NTK655165:NTL655165 ODG655165:ODH655165 ONC655165:OND655165 OWY655165:OWZ655165 PGU655165:PGV655165 PQQ655165:PQR655165 QAM655165:QAN655165 QKI655165:QKJ655165 QUE655165:QUF655165 REA655165:REB655165 RNW655165:RNX655165 RXS655165:RXT655165 SHO655165:SHP655165 SRK655165:SRL655165 TBG655165:TBH655165 TLC655165:TLD655165 TUY655165:TUZ655165 UEU655165:UEV655165 UOQ655165:UOR655165 UYM655165:UYN655165 VII655165:VIJ655165 VSE655165:VSF655165 WCA655165:WCB655165 WLW655165:WLX655165 WVS655165:WVT655165 F720701:H720701 JG720701:JH720701 TC720701:TD720701 ACY720701:ACZ720701 AMU720701:AMV720701 AWQ720701:AWR720701 BGM720701:BGN720701 BQI720701:BQJ720701 CAE720701:CAF720701 CKA720701:CKB720701 CTW720701:CTX720701 DDS720701:DDT720701 DNO720701:DNP720701 DXK720701:DXL720701 EHG720701:EHH720701 ERC720701:ERD720701 FAY720701:FAZ720701 FKU720701:FKV720701 FUQ720701:FUR720701 GEM720701:GEN720701 GOI720701:GOJ720701 GYE720701:GYF720701 HIA720701:HIB720701 HRW720701:HRX720701 IBS720701:IBT720701 ILO720701:ILP720701 IVK720701:IVL720701 JFG720701:JFH720701 JPC720701:JPD720701 JYY720701:JYZ720701 KIU720701:KIV720701 KSQ720701:KSR720701 LCM720701:LCN720701 LMI720701:LMJ720701 LWE720701:LWF720701 MGA720701:MGB720701 MPW720701:MPX720701 MZS720701:MZT720701 NJO720701:NJP720701 NTK720701:NTL720701 ODG720701:ODH720701 ONC720701:OND720701 OWY720701:OWZ720701 PGU720701:PGV720701 PQQ720701:PQR720701 QAM720701:QAN720701 QKI720701:QKJ720701 QUE720701:QUF720701 REA720701:REB720701 RNW720701:RNX720701 RXS720701:RXT720701 SHO720701:SHP720701 SRK720701:SRL720701 TBG720701:TBH720701 TLC720701:TLD720701 TUY720701:TUZ720701 UEU720701:UEV720701 UOQ720701:UOR720701 UYM720701:UYN720701 VII720701:VIJ720701 VSE720701:VSF720701 WCA720701:WCB720701 WLW720701:WLX720701 WVS720701:WVT720701 F786237:H786237 JG786237:JH786237 TC786237:TD786237 ACY786237:ACZ786237 AMU786237:AMV786237 AWQ786237:AWR786237 BGM786237:BGN786237 BQI786237:BQJ786237 CAE786237:CAF786237 CKA786237:CKB786237 CTW786237:CTX786237 DDS786237:DDT786237 DNO786237:DNP786237 DXK786237:DXL786237 EHG786237:EHH786237 ERC786237:ERD786237 FAY786237:FAZ786237 FKU786237:FKV786237 FUQ786237:FUR786237 GEM786237:GEN786237 GOI786237:GOJ786237 GYE786237:GYF786237 HIA786237:HIB786237 HRW786237:HRX786237 IBS786237:IBT786237 ILO786237:ILP786237 IVK786237:IVL786237 JFG786237:JFH786237 JPC786237:JPD786237 JYY786237:JYZ786237 KIU786237:KIV786237 KSQ786237:KSR786237 LCM786237:LCN786237 LMI786237:LMJ786237 LWE786237:LWF786237 MGA786237:MGB786237 MPW786237:MPX786237 MZS786237:MZT786237 NJO786237:NJP786237 NTK786237:NTL786237 ODG786237:ODH786237 ONC786237:OND786237 OWY786237:OWZ786237 PGU786237:PGV786237 PQQ786237:PQR786237 QAM786237:QAN786237 QKI786237:QKJ786237 QUE786237:QUF786237 REA786237:REB786237 RNW786237:RNX786237 RXS786237:RXT786237 SHO786237:SHP786237 SRK786237:SRL786237 TBG786237:TBH786237 TLC786237:TLD786237 TUY786237:TUZ786237 UEU786237:UEV786237 UOQ786237:UOR786237 UYM786237:UYN786237 VII786237:VIJ786237 VSE786237:VSF786237 WCA786237:WCB786237 WLW786237:WLX786237 WVS786237:WVT786237 F851773:H851773 JG851773:JH851773 TC851773:TD851773 ACY851773:ACZ851773 AMU851773:AMV851773 AWQ851773:AWR851773 BGM851773:BGN851773 BQI851773:BQJ851773 CAE851773:CAF851773 CKA851773:CKB851773 CTW851773:CTX851773 DDS851773:DDT851773 DNO851773:DNP851773 DXK851773:DXL851773 EHG851773:EHH851773 ERC851773:ERD851773 FAY851773:FAZ851773 FKU851773:FKV851773 FUQ851773:FUR851773 GEM851773:GEN851773 GOI851773:GOJ851773 GYE851773:GYF851773 HIA851773:HIB851773 HRW851773:HRX851773 IBS851773:IBT851773 ILO851773:ILP851773 IVK851773:IVL851773 JFG851773:JFH851773 JPC851773:JPD851773 JYY851773:JYZ851773 KIU851773:KIV851773 KSQ851773:KSR851773 LCM851773:LCN851773 LMI851773:LMJ851773 LWE851773:LWF851773 MGA851773:MGB851773 MPW851773:MPX851773 MZS851773:MZT851773 NJO851773:NJP851773 NTK851773:NTL851773 ODG851773:ODH851773 ONC851773:OND851773 OWY851773:OWZ851773 PGU851773:PGV851773 PQQ851773:PQR851773 QAM851773:QAN851773 QKI851773:QKJ851773 QUE851773:QUF851773 REA851773:REB851773 RNW851773:RNX851773 RXS851773:RXT851773 SHO851773:SHP851773 SRK851773:SRL851773 TBG851773:TBH851773 TLC851773:TLD851773 TUY851773:TUZ851773 UEU851773:UEV851773 UOQ851773:UOR851773 UYM851773:UYN851773 VII851773:VIJ851773 VSE851773:VSF851773 WCA851773:WCB851773 WLW851773:WLX851773 WVS851773:WVT851773 F917309:H917309 JG917309:JH917309 TC917309:TD917309 ACY917309:ACZ917309 AMU917309:AMV917309 AWQ917309:AWR917309 BGM917309:BGN917309 BQI917309:BQJ917309 CAE917309:CAF917309 CKA917309:CKB917309 CTW917309:CTX917309 DDS917309:DDT917309 DNO917309:DNP917309 DXK917309:DXL917309 EHG917309:EHH917309 ERC917309:ERD917309 FAY917309:FAZ917309 FKU917309:FKV917309 FUQ917309:FUR917309 GEM917309:GEN917309 GOI917309:GOJ917309 GYE917309:GYF917309 HIA917309:HIB917309 HRW917309:HRX917309 IBS917309:IBT917309 ILO917309:ILP917309 IVK917309:IVL917309 JFG917309:JFH917309 JPC917309:JPD917309 JYY917309:JYZ917309 KIU917309:KIV917309 KSQ917309:KSR917309 LCM917309:LCN917309 LMI917309:LMJ917309 LWE917309:LWF917309 MGA917309:MGB917309 MPW917309:MPX917309 MZS917309:MZT917309 NJO917309:NJP917309 NTK917309:NTL917309 ODG917309:ODH917309 ONC917309:OND917309 OWY917309:OWZ917309 PGU917309:PGV917309 PQQ917309:PQR917309 QAM917309:QAN917309 QKI917309:QKJ917309 QUE917309:QUF917309 REA917309:REB917309 RNW917309:RNX917309 RXS917309:RXT917309 SHO917309:SHP917309 SRK917309:SRL917309 TBG917309:TBH917309 TLC917309:TLD917309 TUY917309:TUZ917309 UEU917309:UEV917309 UOQ917309:UOR917309 UYM917309:UYN917309 VII917309:VIJ917309 VSE917309:VSF917309 WCA917309:WCB917309 WLW917309:WLX917309 WVS917309:WVT917309 F982845:H982845 JG982845:JH982845 TC982845:TD982845 ACY982845:ACZ982845 AMU982845:AMV982845 AWQ982845:AWR982845 BGM982845:BGN982845 BQI982845:BQJ982845 CAE982845:CAF982845 CKA982845:CKB982845 CTW982845:CTX982845 DDS982845:DDT982845 DNO982845:DNP982845 DXK982845:DXL982845 EHG982845:EHH982845 ERC982845:ERD982845 FAY982845:FAZ982845 FKU982845:FKV982845 FUQ982845:FUR982845 GEM982845:GEN982845 GOI982845:GOJ982845 GYE982845:GYF982845 HIA982845:HIB982845 HRW982845:HRX982845 IBS982845:IBT982845 ILO982845:ILP982845 IVK982845:IVL982845 JFG982845:JFH982845 JPC982845:JPD982845 JYY982845:JYZ982845 KIU982845:KIV982845 KSQ982845:KSR982845 LCM982845:LCN982845 LMI982845:LMJ982845 LWE982845:LWF982845 MGA982845:MGB982845 MPW982845:MPX982845 MZS982845:MZT982845 NJO982845:NJP982845 NTK982845:NTL982845 ODG982845:ODH982845 ONC982845:OND982845 OWY982845:OWZ982845 PGU982845:PGV982845 PQQ982845:PQR982845 QAM982845:QAN982845 QKI982845:QKJ982845 QUE982845:QUF982845 REA982845:REB982845 RNW982845:RNX982845 RXS982845:RXT982845 SHO982845:SHP982845 SRK982845:SRL982845 TBG982845:TBH982845 TLC982845:TLD982845 TUY982845:TUZ982845 UEU982845:UEV982845 UOQ982845:UOR982845 UYM982845:UYN982845 VII982845:VIJ982845 VSE982845:VSF982845 WCA982845:WCB982845 WLW982845:WLX982845 JG44:JH44 TC44:TD44 ACY44:ACZ44 AMU44:AMV44 AWQ44:AWR44 BGM44:BGN44 BQI44:BQJ44 CAE44:CAF44 CKA44:CKB44 CTW44:CTX44 DDS44:DDT44 DNO44:DNP44 DXK44:DXL44 EHG44:EHH44 ERC44:ERD44 FAY44:FAZ44 FKU44:FKV44 FUQ44:FUR44 GEM44:GEN44 GOI44:GOJ44 GYE44:GYF44 HIA44:HIB44 HRW44:HRX44 IBS44:IBT44 ILO44:ILP44 IVK44:IVL44 JFG44:JFH44 JPC44:JPD44 JYY44:JYZ44 KIU44:KIV44 KSQ44:KSR44 LCM44:LCN44 LMI44:LMJ44 LWE44:LWF44 MGA44:MGB44 MPW44:MPX44 MZS44:MZT44 NJO44:NJP44 NTK44:NTL44 ODG44:ODH44 ONC44:OND44 OWY44:OWZ44 PGU44:PGV44 PQQ44:PQR44 QAM44:QAN44 QKI44:QKJ44 QUE44:QUF44 REA44:REB44 RNW44:RNX44 RXS44:RXT44 SHO44:SHP44 SRK44:SRL44 TBG44:TBH44 TLC44:TLD44 TUY44:TUZ44 UEU44:UEV44 UOQ44:UOR44 UYM44:UYN44 VII44:VIJ44 VSE44:VSF44 WCA44:WCB44 WLW44:WLX44 WVS44:WVT44 JF46:JG46 WVR46:WVS46 WLV46:WLW46 WBZ46:WCA46 VSD46:VSE46 VIH46:VII46 UYL46:UYM46 UOP46:UOQ46 UET46:UEU46 TUX46:TUY46 TLB46:TLC46 TBF46:TBG46 SRJ46:SRK46 SHN46:SHO46 RXR46:RXS46 RNV46:RNW46 RDZ46:REA46 QUD46:QUE46 QKH46:QKI46 QAL46:QAM46 PQP46:PQQ46 PGT46:PGU46 OWX46:OWY46 ONB46:ONC46 ODF46:ODG46 NTJ46:NTK46 NJN46:NJO46 MZR46:MZS46 MPV46:MPW46 MFZ46:MGA46 LWD46:LWE46 LMH46:LMI46 LCL46:LCM46 KSP46:KSQ46 KIT46:KIU46 JYX46:JYY46 JPB46:JPC46 JFF46:JFG46 IVJ46:IVK46 ILN46:ILO46 IBR46:IBS46 HRV46:HRW46 HHZ46:HIA46 GYD46:GYE46 GOH46:GOI46 GEL46:GEM46 FUP46:FUQ46 FKT46:FKU46 FAX46:FAY46 ERB46:ERC46 EHF46:EHG46 DXJ46:DXK46 DNN46:DNO46 DDR46:DDS46 CTV46:CTW46 CJZ46:CKA46 CAD46:CAE46 BQH46:BQI46 BGL46:BGM46 AWP46:AWQ46 AMT46:AMU46 ACX46:ACY46 TB46:TC46">
      <formula1>"選択してください,新設,入れ替え"</formula1>
    </dataValidation>
    <dataValidation type="list" allowBlank="1" showInputMessage="1" showErrorMessage="1" sqref="J65355:K65355 JJ65355:JK65355 TF65355:TG65355 ADB65355:ADC65355 AMX65355:AMY65355 AWT65355:AWU65355 BGP65355:BGQ65355 BQL65355:BQM65355 CAH65355:CAI65355 CKD65355:CKE65355 CTZ65355:CUA65355 DDV65355:DDW65355 DNR65355:DNS65355 DXN65355:DXO65355 EHJ65355:EHK65355 ERF65355:ERG65355 FBB65355:FBC65355 FKX65355:FKY65355 FUT65355:FUU65355 GEP65355:GEQ65355 GOL65355:GOM65355 GYH65355:GYI65355 HID65355:HIE65355 HRZ65355:HSA65355 IBV65355:IBW65355 ILR65355:ILS65355 IVN65355:IVO65355 JFJ65355:JFK65355 JPF65355:JPG65355 JZB65355:JZC65355 KIX65355:KIY65355 KST65355:KSU65355 LCP65355:LCQ65355 LML65355:LMM65355 LWH65355:LWI65355 MGD65355:MGE65355 MPZ65355:MQA65355 MZV65355:MZW65355 NJR65355:NJS65355 NTN65355:NTO65355 ODJ65355:ODK65355 ONF65355:ONG65355 OXB65355:OXC65355 PGX65355:PGY65355 PQT65355:PQU65355 QAP65355:QAQ65355 QKL65355:QKM65355 QUH65355:QUI65355 RED65355:REE65355 RNZ65355:ROA65355 RXV65355:RXW65355 SHR65355:SHS65355 SRN65355:SRO65355 TBJ65355:TBK65355 TLF65355:TLG65355 TVB65355:TVC65355 UEX65355:UEY65355 UOT65355:UOU65355 UYP65355:UYQ65355 VIL65355:VIM65355 VSH65355:VSI65355 WCD65355:WCE65355 WLZ65355:WMA65355 WVV65355:WVW65355 J130891:K130891 JJ130891:JK130891 TF130891:TG130891 ADB130891:ADC130891 AMX130891:AMY130891 AWT130891:AWU130891 BGP130891:BGQ130891 BQL130891:BQM130891 CAH130891:CAI130891 CKD130891:CKE130891 CTZ130891:CUA130891 DDV130891:DDW130891 DNR130891:DNS130891 DXN130891:DXO130891 EHJ130891:EHK130891 ERF130891:ERG130891 FBB130891:FBC130891 FKX130891:FKY130891 FUT130891:FUU130891 GEP130891:GEQ130891 GOL130891:GOM130891 GYH130891:GYI130891 HID130891:HIE130891 HRZ130891:HSA130891 IBV130891:IBW130891 ILR130891:ILS130891 IVN130891:IVO130891 JFJ130891:JFK130891 JPF130891:JPG130891 JZB130891:JZC130891 KIX130891:KIY130891 KST130891:KSU130891 LCP130891:LCQ130891 LML130891:LMM130891 LWH130891:LWI130891 MGD130891:MGE130891 MPZ130891:MQA130891 MZV130891:MZW130891 NJR130891:NJS130891 NTN130891:NTO130891 ODJ130891:ODK130891 ONF130891:ONG130891 OXB130891:OXC130891 PGX130891:PGY130891 PQT130891:PQU130891 QAP130891:QAQ130891 QKL130891:QKM130891 QUH130891:QUI130891 RED130891:REE130891 RNZ130891:ROA130891 RXV130891:RXW130891 SHR130891:SHS130891 SRN130891:SRO130891 TBJ130891:TBK130891 TLF130891:TLG130891 TVB130891:TVC130891 UEX130891:UEY130891 UOT130891:UOU130891 UYP130891:UYQ130891 VIL130891:VIM130891 VSH130891:VSI130891 WCD130891:WCE130891 WLZ130891:WMA130891 WVV130891:WVW130891 J196427:K196427 JJ196427:JK196427 TF196427:TG196427 ADB196427:ADC196427 AMX196427:AMY196427 AWT196427:AWU196427 BGP196427:BGQ196427 BQL196427:BQM196427 CAH196427:CAI196427 CKD196427:CKE196427 CTZ196427:CUA196427 DDV196427:DDW196427 DNR196427:DNS196427 DXN196427:DXO196427 EHJ196427:EHK196427 ERF196427:ERG196427 FBB196427:FBC196427 FKX196427:FKY196427 FUT196427:FUU196427 GEP196427:GEQ196427 GOL196427:GOM196427 GYH196427:GYI196427 HID196427:HIE196427 HRZ196427:HSA196427 IBV196427:IBW196427 ILR196427:ILS196427 IVN196427:IVO196427 JFJ196427:JFK196427 JPF196427:JPG196427 JZB196427:JZC196427 KIX196427:KIY196427 KST196427:KSU196427 LCP196427:LCQ196427 LML196427:LMM196427 LWH196427:LWI196427 MGD196427:MGE196427 MPZ196427:MQA196427 MZV196427:MZW196427 NJR196427:NJS196427 NTN196427:NTO196427 ODJ196427:ODK196427 ONF196427:ONG196427 OXB196427:OXC196427 PGX196427:PGY196427 PQT196427:PQU196427 QAP196427:QAQ196427 QKL196427:QKM196427 QUH196427:QUI196427 RED196427:REE196427 RNZ196427:ROA196427 RXV196427:RXW196427 SHR196427:SHS196427 SRN196427:SRO196427 TBJ196427:TBK196427 TLF196427:TLG196427 TVB196427:TVC196427 UEX196427:UEY196427 UOT196427:UOU196427 UYP196427:UYQ196427 VIL196427:VIM196427 VSH196427:VSI196427 WCD196427:WCE196427 WLZ196427:WMA196427 WVV196427:WVW196427 J261963:K261963 JJ261963:JK261963 TF261963:TG261963 ADB261963:ADC261963 AMX261963:AMY261963 AWT261963:AWU261963 BGP261963:BGQ261963 BQL261963:BQM261963 CAH261963:CAI261963 CKD261963:CKE261963 CTZ261963:CUA261963 DDV261963:DDW261963 DNR261963:DNS261963 DXN261963:DXO261963 EHJ261963:EHK261963 ERF261963:ERG261963 FBB261963:FBC261963 FKX261963:FKY261963 FUT261963:FUU261963 GEP261963:GEQ261963 GOL261963:GOM261963 GYH261963:GYI261963 HID261963:HIE261963 HRZ261963:HSA261963 IBV261963:IBW261963 ILR261963:ILS261963 IVN261963:IVO261963 JFJ261963:JFK261963 JPF261963:JPG261963 JZB261963:JZC261963 KIX261963:KIY261963 KST261963:KSU261963 LCP261963:LCQ261963 LML261963:LMM261963 LWH261963:LWI261963 MGD261963:MGE261963 MPZ261963:MQA261963 MZV261963:MZW261963 NJR261963:NJS261963 NTN261963:NTO261963 ODJ261963:ODK261963 ONF261963:ONG261963 OXB261963:OXC261963 PGX261963:PGY261963 PQT261963:PQU261963 QAP261963:QAQ261963 QKL261963:QKM261963 QUH261963:QUI261963 RED261963:REE261963 RNZ261963:ROA261963 RXV261963:RXW261963 SHR261963:SHS261963 SRN261963:SRO261963 TBJ261963:TBK261963 TLF261963:TLG261963 TVB261963:TVC261963 UEX261963:UEY261963 UOT261963:UOU261963 UYP261963:UYQ261963 VIL261963:VIM261963 VSH261963:VSI261963 WCD261963:WCE261963 WLZ261963:WMA261963 WVV261963:WVW261963 J327499:K327499 JJ327499:JK327499 TF327499:TG327499 ADB327499:ADC327499 AMX327499:AMY327499 AWT327499:AWU327499 BGP327499:BGQ327499 BQL327499:BQM327499 CAH327499:CAI327499 CKD327499:CKE327499 CTZ327499:CUA327499 DDV327499:DDW327499 DNR327499:DNS327499 DXN327499:DXO327499 EHJ327499:EHK327499 ERF327499:ERG327499 FBB327499:FBC327499 FKX327499:FKY327499 FUT327499:FUU327499 GEP327499:GEQ327499 GOL327499:GOM327499 GYH327499:GYI327499 HID327499:HIE327499 HRZ327499:HSA327499 IBV327499:IBW327499 ILR327499:ILS327499 IVN327499:IVO327499 JFJ327499:JFK327499 JPF327499:JPG327499 JZB327499:JZC327499 KIX327499:KIY327499 KST327499:KSU327499 LCP327499:LCQ327499 LML327499:LMM327499 LWH327499:LWI327499 MGD327499:MGE327499 MPZ327499:MQA327499 MZV327499:MZW327499 NJR327499:NJS327499 NTN327499:NTO327499 ODJ327499:ODK327499 ONF327499:ONG327499 OXB327499:OXC327499 PGX327499:PGY327499 PQT327499:PQU327499 QAP327499:QAQ327499 QKL327499:QKM327499 QUH327499:QUI327499 RED327499:REE327499 RNZ327499:ROA327499 RXV327499:RXW327499 SHR327499:SHS327499 SRN327499:SRO327499 TBJ327499:TBK327499 TLF327499:TLG327499 TVB327499:TVC327499 UEX327499:UEY327499 UOT327499:UOU327499 UYP327499:UYQ327499 VIL327499:VIM327499 VSH327499:VSI327499 WCD327499:WCE327499 WLZ327499:WMA327499 WVV327499:WVW327499 J393035:K393035 JJ393035:JK393035 TF393035:TG393035 ADB393035:ADC393035 AMX393035:AMY393035 AWT393035:AWU393035 BGP393035:BGQ393035 BQL393035:BQM393035 CAH393035:CAI393035 CKD393035:CKE393035 CTZ393035:CUA393035 DDV393035:DDW393035 DNR393035:DNS393035 DXN393035:DXO393035 EHJ393035:EHK393035 ERF393035:ERG393035 FBB393035:FBC393035 FKX393035:FKY393035 FUT393035:FUU393035 GEP393035:GEQ393035 GOL393035:GOM393035 GYH393035:GYI393035 HID393035:HIE393035 HRZ393035:HSA393035 IBV393035:IBW393035 ILR393035:ILS393035 IVN393035:IVO393035 JFJ393035:JFK393035 JPF393035:JPG393035 JZB393035:JZC393035 KIX393035:KIY393035 KST393035:KSU393035 LCP393035:LCQ393035 LML393035:LMM393035 LWH393035:LWI393035 MGD393035:MGE393035 MPZ393035:MQA393035 MZV393035:MZW393035 NJR393035:NJS393035 NTN393035:NTO393035 ODJ393035:ODK393035 ONF393035:ONG393035 OXB393035:OXC393035 PGX393035:PGY393035 PQT393035:PQU393035 QAP393035:QAQ393035 QKL393035:QKM393035 QUH393035:QUI393035 RED393035:REE393035 RNZ393035:ROA393035 RXV393035:RXW393035 SHR393035:SHS393035 SRN393035:SRO393035 TBJ393035:TBK393035 TLF393035:TLG393035 TVB393035:TVC393035 UEX393035:UEY393035 UOT393035:UOU393035 UYP393035:UYQ393035 VIL393035:VIM393035 VSH393035:VSI393035 WCD393035:WCE393035 WLZ393035:WMA393035 WVV393035:WVW393035 J458571:K458571 JJ458571:JK458571 TF458571:TG458571 ADB458571:ADC458571 AMX458571:AMY458571 AWT458571:AWU458571 BGP458571:BGQ458571 BQL458571:BQM458571 CAH458571:CAI458571 CKD458571:CKE458571 CTZ458571:CUA458571 DDV458571:DDW458571 DNR458571:DNS458571 DXN458571:DXO458571 EHJ458571:EHK458571 ERF458571:ERG458571 FBB458571:FBC458571 FKX458571:FKY458571 FUT458571:FUU458571 GEP458571:GEQ458571 GOL458571:GOM458571 GYH458571:GYI458571 HID458571:HIE458571 HRZ458571:HSA458571 IBV458571:IBW458571 ILR458571:ILS458571 IVN458571:IVO458571 JFJ458571:JFK458571 JPF458571:JPG458571 JZB458571:JZC458571 KIX458571:KIY458571 KST458571:KSU458571 LCP458571:LCQ458571 LML458571:LMM458571 LWH458571:LWI458571 MGD458571:MGE458571 MPZ458571:MQA458571 MZV458571:MZW458571 NJR458571:NJS458571 NTN458571:NTO458571 ODJ458571:ODK458571 ONF458571:ONG458571 OXB458571:OXC458571 PGX458571:PGY458571 PQT458571:PQU458571 QAP458571:QAQ458571 QKL458571:QKM458571 QUH458571:QUI458571 RED458571:REE458571 RNZ458571:ROA458571 RXV458571:RXW458571 SHR458571:SHS458571 SRN458571:SRO458571 TBJ458571:TBK458571 TLF458571:TLG458571 TVB458571:TVC458571 UEX458571:UEY458571 UOT458571:UOU458571 UYP458571:UYQ458571 VIL458571:VIM458571 VSH458571:VSI458571 WCD458571:WCE458571 WLZ458571:WMA458571 WVV458571:WVW458571 J524107:K524107 JJ524107:JK524107 TF524107:TG524107 ADB524107:ADC524107 AMX524107:AMY524107 AWT524107:AWU524107 BGP524107:BGQ524107 BQL524107:BQM524107 CAH524107:CAI524107 CKD524107:CKE524107 CTZ524107:CUA524107 DDV524107:DDW524107 DNR524107:DNS524107 DXN524107:DXO524107 EHJ524107:EHK524107 ERF524107:ERG524107 FBB524107:FBC524107 FKX524107:FKY524107 FUT524107:FUU524107 GEP524107:GEQ524107 GOL524107:GOM524107 GYH524107:GYI524107 HID524107:HIE524107 HRZ524107:HSA524107 IBV524107:IBW524107 ILR524107:ILS524107 IVN524107:IVO524107 JFJ524107:JFK524107 JPF524107:JPG524107 JZB524107:JZC524107 KIX524107:KIY524107 KST524107:KSU524107 LCP524107:LCQ524107 LML524107:LMM524107 LWH524107:LWI524107 MGD524107:MGE524107 MPZ524107:MQA524107 MZV524107:MZW524107 NJR524107:NJS524107 NTN524107:NTO524107 ODJ524107:ODK524107 ONF524107:ONG524107 OXB524107:OXC524107 PGX524107:PGY524107 PQT524107:PQU524107 QAP524107:QAQ524107 QKL524107:QKM524107 QUH524107:QUI524107 RED524107:REE524107 RNZ524107:ROA524107 RXV524107:RXW524107 SHR524107:SHS524107 SRN524107:SRO524107 TBJ524107:TBK524107 TLF524107:TLG524107 TVB524107:TVC524107 UEX524107:UEY524107 UOT524107:UOU524107 UYP524107:UYQ524107 VIL524107:VIM524107 VSH524107:VSI524107 WCD524107:WCE524107 WLZ524107:WMA524107 WVV524107:WVW524107 J589643:K589643 JJ589643:JK589643 TF589643:TG589643 ADB589643:ADC589643 AMX589643:AMY589643 AWT589643:AWU589643 BGP589643:BGQ589643 BQL589643:BQM589643 CAH589643:CAI589643 CKD589643:CKE589643 CTZ589643:CUA589643 DDV589643:DDW589643 DNR589643:DNS589643 DXN589643:DXO589643 EHJ589643:EHK589643 ERF589643:ERG589643 FBB589643:FBC589643 FKX589643:FKY589643 FUT589643:FUU589643 GEP589643:GEQ589643 GOL589643:GOM589643 GYH589643:GYI589643 HID589643:HIE589643 HRZ589643:HSA589643 IBV589643:IBW589643 ILR589643:ILS589643 IVN589643:IVO589643 JFJ589643:JFK589643 JPF589643:JPG589643 JZB589643:JZC589643 KIX589643:KIY589643 KST589643:KSU589643 LCP589643:LCQ589643 LML589643:LMM589643 LWH589643:LWI589643 MGD589643:MGE589643 MPZ589643:MQA589643 MZV589643:MZW589643 NJR589643:NJS589643 NTN589643:NTO589643 ODJ589643:ODK589643 ONF589643:ONG589643 OXB589643:OXC589643 PGX589643:PGY589643 PQT589643:PQU589643 QAP589643:QAQ589643 QKL589643:QKM589643 QUH589643:QUI589643 RED589643:REE589643 RNZ589643:ROA589643 RXV589643:RXW589643 SHR589643:SHS589643 SRN589643:SRO589643 TBJ589643:TBK589643 TLF589643:TLG589643 TVB589643:TVC589643 UEX589643:UEY589643 UOT589643:UOU589643 UYP589643:UYQ589643 VIL589643:VIM589643 VSH589643:VSI589643 WCD589643:WCE589643 WLZ589643:WMA589643 WVV589643:WVW589643 J655179:K655179 JJ655179:JK655179 TF655179:TG655179 ADB655179:ADC655179 AMX655179:AMY655179 AWT655179:AWU655179 BGP655179:BGQ655179 BQL655179:BQM655179 CAH655179:CAI655179 CKD655179:CKE655179 CTZ655179:CUA655179 DDV655179:DDW655179 DNR655179:DNS655179 DXN655179:DXO655179 EHJ655179:EHK655179 ERF655179:ERG655179 FBB655179:FBC655179 FKX655179:FKY655179 FUT655179:FUU655179 GEP655179:GEQ655179 GOL655179:GOM655179 GYH655179:GYI655179 HID655179:HIE655179 HRZ655179:HSA655179 IBV655179:IBW655179 ILR655179:ILS655179 IVN655179:IVO655179 JFJ655179:JFK655179 JPF655179:JPG655179 JZB655179:JZC655179 KIX655179:KIY655179 KST655179:KSU655179 LCP655179:LCQ655179 LML655179:LMM655179 LWH655179:LWI655179 MGD655179:MGE655179 MPZ655179:MQA655179 MZV655179:MZW655179 NJR655179:NJS655179 NTN655179:NTO655179 ODJ655179:ODK655179 ONF655179:ONG655179 OXB655179:OXC655179 PGX655179:PGY655179 PQT655179:PQU655179 QAP655179:QAQ655179 QKL655179:QKM655179 QUH655179:QUI655179 RED655179:REE655179 RNZ655179:ROA655179 RXV655179:RXW655179 SHR655179:SHS655179 SRN655179:SRO655179 TBJ655179:TBK655179 TLF655179:TLG655179 TVB655179:TVC655179 UEX655179:UEY655179 UOT655179:UOU655179 UYP655179:UYQ655179 VIL655179:VIM655179 VSH655179:VSI655179 WCD655179:WCE655179 WLZ655179:WMA655179 WVV655179:WVW655179 J720715:K720715 JJ720715:JK720715 TF720715:TG720715 ADB720715:ADC720715 AMX720715:AMY720715 AWT720715:AWU720715 BGP720715:BGQ720715 BQL720715:BQM720715 CAH720715:CAI720715 CKD720715:CKE720715 CTZ720715:CUA720715 DDV720715:DDW720715 DNR720715:DNS720715 DXN720715:DXO720715 EHJ720715:EHK720715 ERF720715:ERG720715 FBB720715:FBC720715 FKX720715:FKY720715 FUT720715:FUU720715 GEP720715:GEQ720715 GOL720715:GOM720715 GYH720715:GYI720715 HID720715:HIE720715 HRZ720715:HSA720715 IBV720715:IBW720715 ILR720715:ILS720715 IVN720715:IVO720715 JFJ720715:JFK720715 JPF720715:JPG720715 JZB720715:JZC720715 KIX720715:KIY720715 KST720715:KSU720715 LCP720715:LCQ720715 LML720715:LMM720715 LWH720715:LWI720715 MGD720715:MGE720715 MPZ720715:MQA720715 MZV720715:MZW720715 NJR720715:NJS720715 NTN720715:NTO720715 ODJ720715:ODK720715 ONF720715:ONG720715 OXB720715:OXC720715 PGX720715:PGY720715 PQT720715:PQU720715 QAP720715:QAQ720715 QKL720715:QKM720715 QUH720715:QUI720715 RED720715:REE720715 RNZ720715:ROA720715 RXV720715:RXW720715 SHR720715:SHS720715 SRN720715:SRO720715 TBJ720715:TBK720715 TLF720715:TLG720715 TVB720715:TVC720715 UEX720715:UEY720715 UOT720715:UOU720715 UYP720715:UYQ720715 VIL720715:VIM720715 VSH720715:VSI720715 WCD720715:WCE720715 WLZ720715:WMA720715 WVV720715:WVW720715 J786251:K786251 JJ786251:JK786251 TF786251:TG786251 ADB786251:ADC786251 AMX786251:AMY786251 AWT786251:AWU786251 BGP786251:BGQ786251 BQL786251:BQM786251 CAH786251:CAI786251 CKD786251:CKE786251 CTZ786251:CUA786251 DDV786251:DDW786251 DNR786251:DNS786251 DXN786251:DXO786251 EHJ786251:EHK786251 ERF786251:ERG786251 FBB786251:FBC786251 FKX786251:FKY786251 FUT786251:FUU786251 GEP786251:GEQ786251 GOL786251:GOM786251 GYH786251:GYI786251 HID786251:HIE786251 HRZ786251:HSA786251 IBV786251:IBW786251 ILR786251:ILS786251 IVN786251:IVO786251 JFJ786251:JFK786251 JPF786251:JPG786251 JZB786251:JZC786251 KIX786251:KIY786251 KST786251:KSU786251 LCP786251:LCQ786251 LML786251:LMM786251 LWH786251:LWI786251 MGD786251:MGE786251 MPZ786251:MQA786251 MZV786251:MZW786251 NJR786251:NJS786251 NTN786251:NTO786251 ODJ786251:ODK786251 ONF786251:ONG786251 OXB786251:OXC786251 PGX786251:PGY786251 PQT786251:PQU786251 QAP786251:QAQ786251 QKL786251:QKM786251 QUH786251:QUI786251 RED786251:REE786251 RNZ786251:ROA786251 RXV786251:RXW786251 SHR786251:SHS786251 SRN786251:SRO786251 TBJ786251:TBK786251 TLF786251:TLG786251 TVB786251:TVC786251 UEX786251:UEY786251 UOT786251:UOU786251 UYP786251:UYQ786251 VIL786251:VIM786251 VSH786251:VSI786251 WCD786251:WCE786251 WLZ786251:WMA786251 WVV786251:WVW786251 J851787:K851787 JJ851787:JK851787 TF851787:TG851787 ADB851787:ADC851787 AMX851787:AMY851787 AWT851787:AWU851787 BGP851787:BGQ851787 BQL851787:BQM851787 CAH851787:CAI851787 CKD851787:CKE851787 CTZ851787:CUA851787 DDV851787:DDW851787 DNR851787:DNS851787 DXN851787:DXO851787 EHJ851787:EHK851787 ERF851787:ERG851787 FBB851787:FBC851787 FKX851787:FKY851787 FUT851787:FUU851787 GEP851787:GEQ851787 GOL851787:GOM851787 GYH851787:GYI851787 HID851787:HIE851787 HRZ851787:HSA851787 IBV851787:IBW851787 ILR851787:ILS851787 IVN851787:IVO851787 JFJ851787:JFK851787 JPF851787:JPG851787 JZB851787:JZC851787 KIX851787:KIY851787 KST851787:KSU851787 LCP851787:LCQ851787 LML851787:LMM851787 LWH851787:LWI851787 MGD851787:MGE851787 MPZ851787:MQA851787 MZV851787:MZW851787 NJR851787:NJS851787 NTN851787:NTO851787 ODJ851787:ODK851787 ONF851787:ONG851787 OXB851787:OXC851787 PGX851787:PGY851787 PQT851787:PQU851787 QAP851787:QAQ851787 QKL851787:QKM851787 QUH851787:QUI851787 RED851787:REE851787 RNZ851787:ROA851787 RXV851787:RXW851787 SHR851787:SHS851787 SRN851787:SRO851787 TBJ851787:TBK851787 TLF851787:TLG851787 TVB851787:TVC851787 UEX851787:UEY851787 UOT851787:UOU851787 UYP851787:UYQ851787 VIL851787:VIM851787 VSH851787:VSI851787 WCD851787:WCE851787 WLZ851787:WMA851787 WVV851787:WVW851787 J917323:K917323 JJ917323:JK917323 TF917323:TG917323 ADB917323:ADC917323 AMX917323:AMY917323 AWT917323:AWU917323 BGP917323:BGQ917323 BQL917323:BQM917323 CAH917323:CAI917323 CKD917323:CKE917323 CTZ917323:CUA917323 DDV917323:DDW917323 DNR917323:DNS917323 DXN917323:DXO917323 EHJ917323:EHK917323 ERF917323:ERG917323 FBB917323:FBC917323 FKX917323:FKY917323 FUT917323:FUU917323 GEP917323:GEQ917323 GOL917323:GOM917323 GYH917323:GYI917323 HID917323:HIE917323 HRZ917323:HSA917323 IBV917323:IBW917323 ILR917323:ILS917323 IVN917323:IVO917323 JFJ917323:JFK917323 JPF917323:JPG917323 JZB917323:JZC917323 KIX917323:KIY917323 KST917323:KSU917323 LCP917323:LCQ917323 LML917323:LMM917323 LWH917323:LWI917323 MGD917323:MGE917323 MPZ917323:MQA917323 MZV917323:MZW917323 NJR917323:NJS917323 NTN917323:NTO917323 ODJ917323:ODK917323 ONF917323:ONG917323 OXB917323:OXC917323 PGX917323:PGY917323 PQT917323:PQU917323 QAP917323:QAQ917323 QKL917323:QKM917323 QUH917323:QUI917323 RED917323:REE917323 RNZ917323:ROA917323 RXV917323:RXW917323 SHR917323:SHS917323 SRN917323:SRO917323 TBJ917323:TBK917323 TLF917323:TLG917323 TVB917323:TVC917323 UEX917323:UEY917323 UOT917323:UOU917323 UYP917323:UYQ917323 VIL917323:VIM917323 VSH917323:VSI917323 WCD917323:WCE917323 WLZ917323:WMA917323 WVV917323:WVW917323 J982859:K982859 JJ982859:JK982859 TF982859:TG982859 ADB982859:ADC982859 AMX982859:AMY982859 AWT982859:AWU982859 BGP982859:BGQ982859 BQL982859:BQM982859 CAH982859:CAI982859 CKD982859:CKE982859 CTZ982859:CUA982859 DDV982859:DDW982859 DNR982859:DNS982859 DXN982859:DXO982859 EHJ982859:EHK982859 ERF982859:ERG982859 FBB982859:FBC982859 FKX982859:FKY982859 FUT982859:FUU982859 GEP982859:GEQ982859 GOL982859:GOM982859 GYH982859:GYI982859 HID982859:HIE982859 HRZ982859:HSA982859 IBV982859:IBW982859 ILR982859:ILS982859 IVN982859:IVO982859 JFJ982859:JFK982859 JPF982859:JPG982859 JZB982859:JZC982859 KIX982859:KIY982859 KST982859:KSU982859 LCP982859:LCQ982859 LML982859:LMM982859 LWH982859:LWI982859 MGD982859:MGE982859 MPZ982859:MQA982859 MZV982859:MZW982859 NJR982859:NJS982859 NTN982859:NTO982859 ODJ982859:ODK982859 ONF982859:ONG982859 OXB982859:OXC982859 PGX982859:PGY982859 PQT982859:PQU982859 QAP982859:QAQ982859 QKL982859:QKM982859 QUH982859:QUI982859 RED982859:REE982859 RNZ982859:ROA982859 RXV982859:RXW982859 SHR982859:SHS982859 SRN982859:SRO982859 TBJ982859:TBK982859 TLF982859:TLG982859 TVB982859:TVC982859 UEX982859:UEY982859 UOT982859:UOU982859 UYP982859:UYQ982859 VIL982859:VIM982859 VSH982859:VSI982859 WCD982859:WCE982859 WLZ982859:WMA982859 WVV982859:WVW982859">
      <formula1>"法定耐用年数を記入,想定使用年数を記入"</formula1>
    </dataValidation>
    <dataValidation type="list" allowBlank="1" showInputMessage="1" showErrorMessage="1" sqref="H65393:M65393 JH65393:JL65393 TD65393:TH65393 ACZ65393:ADD65393 AMV65393:AMZ65393 AWR65393:AWV65393 BGN65393:BGR65393 BQJ65393:BQN65393 CAF65393:CAJ65393 CKB65393:CKF65393 CTX65393:CUB65393 DDT65393:DDX65393 DNP65393:DNT65393 DXL65393:DXP65393 EHH65393:EHL65393 ERD65393:ERH65393 FAZ65393:FBD65393 FKV65393:FKZ65393 FUR65393:FUV65393 GEN65393:GER65393 GOJ65393:GON65393 GYF65393:GYJ65393 HIB65393:HIF65393 HRX65393:HSB65393 IBT65393:IBX65393 ILP65393:ILT65393 IVL65393:IVP65393 JFH65393:JFL65393 JPD65393:JPH65393 JYZ65393:JZD65393 KIV65393:KIZ65393 KSR65393:KSV65393 LCN65393:LCR65393 LMJ65393:LMN65393 LWF65393:LWJ65393 MGB65393:MGF65393 MPX65393:MQB65393 MZT65393:MZX65393 NJP65393:NJT65393 NTL65393:NTP65393 ODH65393:ODL65393 OND65393:ONH65393 OWZ65393:OXD65393 PGV65393:PGZ65393 PQR65393:PQV65393 QAN65393:QAR65393 QKJ65393:QKN65393 QUF65393:QUJ65393 REB65393:REF65393 RNX65393:ROB65393 RXT65393:RXX65393 SHP65393:SHT65393 SRL65393:SRP65393 TBH65393:TBL65393 TLD65393:TLH65393 TUZ65393:TVD65393 UEV65393:UEZ65393 UOR65393:UOV65393 UYN65393:UYR65393 VIJ65393:VIN65393 VSF65393:VSJ65393 WCB65393:WCF65393 WLX65393:WMB65393 WVT65393:WVX65393 H130929:M130929 JH130929:JL130929 TD130929:TH130929 ACZ130929:ADD130929 AMV130929:AMZ130929 AWR130929:AWV130929 BGN130929:BGR130929 BQJ130929:BQN130929 CAF130929:CAJ130929 CKB130929:CKF130929 CTX130929:CUB130929 DDT130929:DDX130929 DNP130929:DNT130929 DXL130929:DXP130929 EHH130929:EHL130929 ERD130929:ERH130929 FAZ130929:FBD130929 FKV130929:FKZ130929 FUR130929:FUV130929 GEN130929:GER130929 GOJ130929:GON130929 GYF130929:GYJ130929 HIB130929:HIF130929 HRX130929:HSB130929 IBT130929:IBX130929 ILP130929:ILT130929 IVL130929:IVP130929 JFH130929:JFL130929 JPD130929:JPH130929 JYZ130929:JZD130929 KIV130929:KIZ130929 KSR130929:KSV130929 LCN130929:LCR130929 LMJ130929:LMN130929 LWF130929:LWJ130929 MGB130929:MGF130929 MPX130929:MQB130929 MZT130929:MZX130929 NJP130929:NJT130929 NTL130929:NTP130929 ODH130929:ODL130929 OND130929:ONH130929 OWZ130929:OXD130929 PGV130929:PGZ130929 PQR130929:PQV130929 QAN130929:QAR130929 QKJ130929:QKN130929 QUF130929:QUJ130929 REB130929:REF130929 RNX130929:ROB130929 RXT130929:RXX130929 SHP130929:SHT130929 SRL130929:SRP130929 TBH130929:TBL130929 TLD130929:TLH130929 TUZ130929:TVD130929 UEV130929:UEZ130929 UOR130929:UOV130929 UYN130929:UYR130929 VIJ130929:VIN130929 VSF130929:VSJ130929 WCB130929:WCF130929 WLX130929:WMB130929 WVT130929:WVX130929 H196465:M196465 JH196465:JL196465 TD196465:TH196465 ACZ196465:ADD196465 AMV196465:AMZ196465 AWR196465:AWV196465 BGN196465:BGR196465 BQJ196465:BQN196465 CAF196465:CAJ196465 CKB196465:CKF196465 CTX196465:CUB196465 DDT196465:DDX196465 DNP196465:DNT196465 DXL196465:DXP196465 EHH196465:EHL196465 ERD196465:ERH196465 FAZ196465:FBD196465 FKV196465:FKZ196465 FUR196465:FUV196465 GEN196465:GER196465 GOJ196465:GON196465 GYF196465:GYJ196465 HIB196465:HIF196465 HRX196465:HSB196465 IBT196465:IBX196465 ILP196465:ILT196465 IVL196465:IVP196465 JFH196465:JFL196465 JPD196465:JPH196465 JYZ196465:JZD196465 KIV196465:KIZ196465 KSR196465:KSV196465 LCN196465:LCR196465 LMJ196465:LMN196465 LWF196465:LWJ196465 MGB196465:MGF196465 MPX196465:MQB196465 MZT196465:MZX196465 NJP196465:NJT196465 NTL196465:NTP196465 ODH196465:ODL196465 OND196465:ONH196465 OWZ196465:OXD196465 PGV196465:PGZ196465 PQR196465:PQV196465 QAN196465:QAR196465 QKJ196465:QKN196465 QUF196465:QUJ196465 REB196465:REF196465 RNX196465:ROB196465 RXT196465:RXX196465 SHP196465:SHT196465 SRL196465:SRP196465 TBH196465:TBL196465 TLD196465:TLH196465 TUZ196465:TVD196465 UEV196465:UEZ196465 UOR196465:UOV196465 UYN196465:UYR196465 VIJ196465:VIN196465 VSF196465:VSJ196465 WCB196465:WCF196465 WLX196465:WMB196465 WVT196465:WVX196465 H262001:M262001 JH262001:JL262001 TD262001:TH262001 ACZ262001:ADD262001 AMV262001:AMZ262001 AWR262001:AWV262001 BGN262001:BGR262001 BQJ262001:BQN262001 CAF262001:CAJ262001 CKB262001:CKF262001 CTX262001:CUB262001 DDT262001:DDX262001 DNP262001:DNT262001 DXL262001:DXP262001 EHH262001:EHL262001 ERD262001:ERH262001 FAZ262001:FBD262001 FKV262001:FKZ262001 FUR262001:FUV262001 GEN262001:GER262001 GOJ262001:GON262001 GYF262001:GYJ262001 HIB262001:HIF262001 HRX262001:HSB262001 IBT262001:IBX262001 ILP262001:ILT262001 IVL262001:IVP262001 JFH262001:JFL262001 JPD262001:JPH262001 JYZ262001:JZD262001 KIV262001:KIZ262001 KSR262001:KSV262001 LCN262001:LCR262001 LMJ262001:LMN262001 LWF262001:LWJ262001 MGB262001:MGF262001 MPX262001:MQB262001 MZT262001:MZX262001 NJP262001:NJT262001 NTL262001:NTP262001 ODH262001:ODL262001 OND262001:ONH262001 OWZ262001:OXD262001 PGV262001:PGZ262001 PQR262001:PQV262001 QAN262001:QAR262001 QKJ262001:QKN262001 QUF262001:QUJ262001 REB262001:REF262001 RNX262001:ROB262001 RXT262001:RXX262001 SHP262001:SHT262001 SRL262001:SRP262001 TBH262001:TBL262001 TLD262001:TLH262001 TUZ262001:TVD262001 UEV262001:UEZ262001 UOR262001:UOV262001 UYN262001:UYR262001 VIJ262001:VIN262001 VSF262001:VSJ262001 WCB262001:WCF262001 WLX262001:WMB262001 WVT262001:WVX262001 H327537:M327537 JH327537:JL327537 TD327537:TH327537 ACZ327537:ADD327537 AMV327537:AMZ327537 AWR327537:AWV327537 BGN327537:BGR327537 BQJ327537:BQN327537 CAF327537:CAJ327537 CKB327537:CKF327537 CTX327537:CUB327537 DDT327537:DDX327537 DNP327537:DNT327537 DXL327537:DXP327537 EHH327537:EHL327537 ERD327537:ERH327537 FAZ327537:FBD327537 FKV327537:FKZ327537 FUR327537:FUV327537 GEN327537:GER327537 GOJ327537:GON327537 GYF327537:GYJ327537 HIB327537:HIF327537 HRX327537:HSB327537 IBT327537:IBX327537 ILP327537:ILT327537 IVL327537:IVP327537 JFH327537:JFL327537 JPD327537:JPH327537 JYZ327537:JZD327537 KIV327537:KIZ327537 KSR327537:KSV327537 LCN327537:LCR327537 LMJ327537:LMN327537 LWF327537:LWJ327537 MGB327537:MGF327537 MPX327537:MQB327537 MZT327537:MZX327537 NJP327537:NJT327537 NTL327537:NTP327537 ODH327537:ODL327537 OND327537:ONH327537 OWZ327537:OXD327537 PGV327537:PGZ327537 PQR327537:PQV327537 QAN327537:QAR327537 QKJ327537:QKN327537 QUF327537:QUJ327537 REB327537:REF327537 RNX327537:ROB327537 RXT327537:RXX327537 SHP327537:SHT327537 SRL327537:SRP327537 TBH327537:TBL327537 TLD327537:TLH327537 TUZ327537:TVD327537 UEV327537:UEZ327537 UOR327537:UOV327537 UYN327537:UYR327537 VIJ327537:VIN327537 VSF327537:VSJ327537 WCB327537:WCF327537 WLX327537:WMB327537 WVT327537:WVX327537 H393073:M393073 JH393073:JL393073 TD393073:TH393073 ACZ393073:ADD393073 AMV393073:AMZ393073 AWR393073:AWV393073 BGN393073:BGR393073 BQJ393073:BQN393073 CAF393073:CAJ393073 CKB393073:CKF393073 CTX393073:CUB393073 DDT393073:DDX393073 DNP393073:DNT393073 DXL393073:DXP393073 EHH393073:EHL393073 ERD393073:ERH393073 FAZ393073:FBD393073 FKV393073:FKZ393073 FUR393073:FUV393073 GEN393073:GER393073 GOJ393073:GON393073 GYF393073:GYJ393073 HIB393073:HIF393073 HRX393073:HSB393073 IBT393073:IBX393073 ILP393073:ILT393073 IVL393073:IVP393073 JFH393073:JFL393073 JPD393073:JPH393073 JYZ393073:JZD393073 KIV393073:KIZ393073 KSR393073:KSV393073 LCN393073:LCR393073 LMJ393073:LMN393073 LWF393073:LWJ393073 MGB393073:MGF393073 MPX393073:MQB393073 MZT393073:MZX393073 NJP393073:NJT393073 NTL393073:NTP393073 ODH393073:ODL393073 OND393073:ONH393073 OWZ393073:OXD393073 PGV393073:PGZ393073 PQR393073:PQV393073 QAN393073:QAR393073 QKJ393073:QKN393073 QUF393073:QUJ393073 REB393073:REF393073 RNX393073:ROB393073 RXT393073:RXX393073 SHP393073:SHT393073 SRL393073:SRP393073 TBH393073:TBL393073 TLD393073:TLH393073 TUZ393073:TVD393073 UEV393073:UEZ393073 UOR393073:UOV393073 UYN393073:UYR393073 VIJ393073:VIN393073 VSF393073:VSJ393073 WCB393073:WCF393073 WLX393073:WMB393073 WVT393073:WVX393073 H458609:M458609 JH458609:JL458609 TD458609:TH458609 ACZ458609:ADD458609 AMV458609:AMZ458609 AWR458609:AWV458609 BGN458609:BGR458609 BQJ458609:BQN458609 CAF458609:CAJ458609 CKB458609:CKF458609 CTX458609:CUB458609 DDT458609:DDX458609 DNP458609:DNT458609 DXL458609:DXP458609 EHH458609:EHL458609 ERD458609:ERH458609 FAZ458609:FBD458609 FKV458609:FKZ458609 FUR458609:FUV458609 GEN458609:GER458609 GOJ458609:GON458609 GYF458609:GYJ458609 HIB458609:HIF458609 HRX458609:HSB458609 IBT458609:IBX458609 ILP458609:ILT458609 IVL458609:IVP458609 JFH458609:JFL458609 JPD458609:JPH458609 JYZ458609:JZD458609 KIV458609:KIZ458609 KSR458609:KSV458609 LCN458609:LCR458609 LMJ458609:LMN458609 LWF458609:LWJ458609 MGB458609:MGF458609 MPX458609:MQB458609 MZT458609:MZX458609 NJP458609:NJT458609 NTL458609:NTP458609 ODH458609:ODL458609 OND458609:ONH458609 OWZ458609:OXD458609 PGV458609:PGZ458609 PQR458609:PQV458609 QAN458609:QAR458609 QKJ458609:QKN458609 QUF458609:QUJ458609 REB458609:REF458609 RNX458609:ROB458609 RXT458609:RXX458609 SHP458609:SHT458609 SRL458609:SRP458609 TBH458609:TBL458609 TLD458609:TLH458609 TUZ458609:TVD458609 UEV458609:UEZ458609 UOR458609:UOV458609 UYN458609:UYR458609 VIJ458609:VIN458609 VSF458609:VSJ458609 WCB458609:WCF458609 WLX458609:WMB458609 WVT458609:WVX458609 H524145:M524145 JH524145:JL524145 TD524145:TH524145 ACZ524145:ADD524145 AMV524145:AMZ524145 AWR524145:AWV524145 BGN524145:BGR524145 BQJ524145:BQN524145 CAF524145:CAJ524145 CKB524145:CKF524145 CTX524145:CUB524145 DDT524145:DDX524145 DNP524145:DNT524145 DXL524145:DXP524145 EHH524145:EHL524145 ERD524145:ERH524145 FAZ524145:FBD524145 FKV524145:FKZ524145 FUR524145:FUV524145 GEN524145:GER524145 GOJ524145:GON524145 GYF524145:GYJ524145 HIB524145:HIF524145 HRX524145:HSB524145 IBT524145:IBX524145 ILP524145:ILT524145 IVL524145:IVP524145 JFH524145:JFL524145 JPD524145:JPH524145 JYZ524145:JZD524145 KIV524145:KIZ524145 KSR524145:KSV524145 LCN524145:LCR524145 LMJ524145:LMN524145 LWF524145:LWJ524145 MGB524145:MGF524145 MPX524145:MQB524145 MZT524145:MZX524145 NJP524145:NJT524145 NTL524145:NTP524145 ODH524145:ODL524145 OND524145:ONH524145 OWZ524145:OXD524145 PGV524145:PGZ524145 PQR524145:PQV524145 QAN524145:QAR524145 QKJ524145:QKN524145 QUF524145:QUJ524145 REB524145:REF524145 RNX524145:ROB524145 RXT524145:RXX524145 SHP524145:SHT524145 SRL524145:SRP524145 TBH524145:TBL524145 TLD524145:TLH524145 TUZ524145:TVD524145 UEV524145:UEZ524145 UOR524145:UOV524145 UYN524145:UYR524145 VIJ524145:VIN524145 VSF524145:VSJ524145 WCB524145:WCF524145 WLX524145:WMB524145 WVT524145:WVX524145 H589681:M589681 JH589681:JL589681 TD589681:TH589681 ACZ589681:ADD589681 AMV589681:AMZ589681 AWR589681:AWV589681 BGN589681:BGR589681 BQJ589681:BQN589681 CAF589681:CAJ589681 CKB589681:CKF589681 CTX589681:CUB589681 DDT589681:DDX589681 DNP589681:DNT589681 DXL589681:DXP589681 EHH589681:EHL589681 ERD589681:ERH589681 FAZ589681:FBD589681 FKV589681:FKZ589681 FUR589681:FUV589681 GEN589681:GER589681 GOJ589681:GON589681 GYF589681:GYJ589681 HIB589681:HIF589681 HRX589681:HSB589681 IBT589681:IBX589681 ILP589681:ILT589681 IVL589681:IVP589681 JFH589681:JFL589681 JPD589681:JPH589681 JYZ589681:JZD589681 KIV589681:KIZ589681 KSR589681:KSV589681 LCN589681:LCR589681 LMJ589681:LMN589681 LWF589681:LWJ589681 MGB589681:MGF589681 MPX589681:MQB589681 MZT589681:MZX589681 NJP589681:NJT589681 NTL589681:NTP589681 ODH589681:ODL589681 OND589681:ONH589681 OWZ589681:OXD589681 PGV589681:PGZ589681 PQR589681:PQV589681 QAN589681:QAR589681 QKJ589681:QKN589681 QUF589681:QUJ589681 REB589681:REF589681 RNX589681:ROB589681 RXT589681:RXX589681 SHP589681:SHT589681 SRL589681:SRP589681 TBH589681:TBL589681 TLD589681:TLH589681 TUZ589681:TVD589681 UEV589681:UEZ589681 UOR589681:UOV589681 UYN589681:UYR589681 VIJ589681:VIN589681 VSF589681:VSJ589681 WCB589681:WCF589681 WLX589681:WMB589681 WVT589681:WVX589681 H655217:M655217 JH655217:JL655217 TD655217:TH655217 ACZ655217:ADD655217 AMV655217:AMZ655217 AWR655217:AWV655217 BGN655217:BGR655217 BQJ655217:BQN655217 CAF655217:CAJ655217 CKB655217:CKF655217 CTX655217:CUB655217 DDT655217:DDX655217 DNP655217:DNT655217 DXL655217:DXP655217 EHH655217:EHL655217 ERD655217:ERH655217 FAZ655217:FBD655217 FKV655217:FKZ655217 FUR655217:FUV655217 GEN655217:GER655217 GOJ655217:GON655217 GYF655217:GYJ655217 HIB655217:HIF655217 HRX655217:HSB655217 IBT655217:IBX655217 ILP655217:ILT655217 IVL655217:IVP655217 JFH655217:JFL655217 JPD655217:JPH655217 JYZ655217:JZD655217 KIV655217:KIZ655217 KSR655217:KSV655217 LCN655217:LCR655217 LMJ655217:LMN655217 LWF655217:LWJ655217 MGB655217:MGF655217 MPX655217:MQB655217 MZT655217:MZX655217 NJP655217:NJT655217 NTL655217:NTP655217 ODH655217:ODL655217 OND655217:ONH655217 OWZ655217:OXD655217 PGV655217:PGZ655217 PQR655217:PQV655217 QAN655217:QAR655217 QKJ655217:QKN655217 QUF655217:QUJ655217 REB655217:REF655217 RNX655217:ROB655217 RXT655217:RXX655217 SHP655217:SHT655217 SRL655217:SRP655217 TBH655217:TBL655217 TLD655217:TLH655217 TUZ655217:TVD655217 UEV655217:UEZ655217 UOR655217:UOV655217 UYN655217:UYR655217 VIJ655217:VIN655217 VSF655217:VSJ655217 WCB655217:WCF655217 WLX655217:WMB655217 WVT655217:WVX655217 H720753:M720753 JH720753:JL720753 TD720753:TH720753 ACZ720753:ADD720753 AMV720753:AMZ720753 AWR720753:AWV720753 BGN720753:BGR720753 BQJ720753:BQN720753 CAF720753:CAJ720753 CKB720753:CKF720753 CTX720753:CUB720753 DDT720753:DDX720753 DNP720753:DNT720753 DXL720753:DXP720753 EHH720753:EHL720753 ERD720753:ERH720753 FAZ720753:FBD720753 FKV720753:FKZ720753 FUR720753:FUV720753 GEN720753:GER720753 GOJ720753:GON720753 GYF720753:GYJ720753 HIB720753:HIF720753 HRX720753:HSB720753 IBT720753:IBX720753 ILP720753:ILT720753 IVL720753:IVP720753 JFH720753:JFL720753 JPD720753:JPH720753 JYZ720753:JZD720753 KIV720753:KIZ720753 KSR720753:KSV720753 LCN720753:LCR720753 LMJ720753:LMN720753 LWF720753:LWJ720753 MGB720753:MGF720753 MPX720753:MQB720753 MZT720753:MZX720753 NJP720753:NJT720753 NTL720753:NTP720753 ODH720753:ODL720753 OND720753:ONH720753 OWZ720753:OXD720753 PGV720753:PGZ720753 PQR720753:PQV720753 QAN720753:QAR720753 QKJ720753:QKN720753 QUF720753:QUJ720753 REB720753:REF720753 RNX720753:ROB720753 RXT720753:RXX720753 SHP720753:SHT720753 SRL720753:SRP720753 TBH720753:TBL720753 TLD720753:TLH720753 TUZ720753:TVD720753 UEV720753:UEZ720753 UOR720753:UOV720753 UYN720753:UYR720753 VIJ720753:VIN720753 VSF720753:VSJ720753 WCB720753:WCF720753 WLX720753:WMB720753 WVT720753:WVX720753 H786289:M786289 JH786289:JL786289 TD786289:TH786289 ACZ786289:ADD786289 AMV786289:AMZ786289 AWR786289:AWV786289 BGN786289:BGR786289 BQJ786289:BQN786289 CAF786289:CAJ786289 CKB786289:CKF786289 CTX786289:CUB786289 DDT786289:DDX786289 DNP786289:DNT786289 DXL786289:DXP786289 EHH786289:EHL786289 ERD786289:ERH786289 FAZ786289:FBD786289 FKV786289:FKZ786289 FUR786289:FUV786289 GEN786289:GER786289 GOJ786289:GON786289 GYF786289:GYJ786289 HIB786289:HIF786289 HRX786289:HSB786289 IBT786289:IBX786289 ILP786289:ILT786289 IVL786289:IVP786289 JFH786289:JFL786289 JPD786289:JPH786289 JYZ786289:JZD786289 KIV786289:KIZ786289 KSR786289:KSV786289 LCN786289:LCR786289 LMJ786289:LMN786289 LWF786289:LWJ786289 MGB786289:MGF786289 MPX786289:MQB786289 MZT786289:MZX786289 NJP786289:NJT786289 NTL786289:NTP786289 ODH786289:ODL786289 OND786289:ONH786289 OWZ786289:OXD786289 PGV786289:PGZ786289 PQR786289:PQV786289 QAN786289:QAR786289 QKJ786289:QKN786289 QUF786289:QUJ786289 REB786289:REF786289 RNX786289:ROB786289 RXT786289:RXX786289 SHP786289:SHT786289 SRL786289:SRP786289 TBH786289:TBL786289 TLD786289:TLH786289 TUZ786289:TVD786289 UEV786289:UEZ786289 UOR786289:UOV786289 UYN786289:UYR786289 VIJ786289:VIN786289 VSF786289:VSJ786289 WCB786289:WCF786289 WLX786289:WMB786289 WVT786289:WVX786289 H851825:M851825 JH851825:JL851825 TD851825:TH851825 ACZ851825:ADD851825 AMV851825:AMZ851825 AWR851825:AWV851825 BGN851825:BGR851825 BQJ851825:BQN851825 CAF851825:CAJ851825 CKB851825:CKF851825 CTX851825:CUB851825 DDT851825:DDX851825 DNP851825:DNT851825 DXL851825:DXP851825 EHH851825:EHL851825 ERD851825:ERH851825 FAZ851825:FBD851825 FKV851825:FKZ851825 FUR851825:FUV851825 GEN851825:GER851825 GOJ851825:GON851825 GYF851825:GYJ851825 HIB851825:HIF851825 HRX851825:HSB851825 IBT851825:IBX851825 ILP851825:ILT851825 IVL851825:IVP851825 JFH851825:JFL851825 JPD851825:JPH851825 JYZ851825:JZD851825 KIV851825:KIZ851825 KSR851825:KSV851825 LCN851825:LCR851825 LMJ851825:LMN851825 LWF851825:LWJ851825 MGB851825:MGF851825 MPX851825:MQB851825 MZT851825:MZX851825 NJP851825:NJT851825 NTL851825:NTP851825 ODH851825:ODL851825 OND851825:ONH851825 OWZ851825:OXD851825 PGV851825:PGZ851825 PQR851825:PQV851825 QAN851825:QAR851825 QKJ851825:QKN851825 QUF851825:QUJ851825 REB851825:REF851825 RNX851825:ROB851825 RXT851825:RXX851825 SHP851825:SHT851825 SRL851825:SRP851825 TBH851825:TBL851825 TLD851825:TLH851825 TUZ851825:TVD851825 UEV851825:UEZ851825 UOR851825:UOV851825 UYN851825:UYR851825 VIJ851825:VIN851825 VSF851825:VSJ851825 WCB851825:WCF851825 WLX851825:WMB851825 WVT851825:WVX851825 H917361:M917361 JH917361:JL917361 TD917361:TH917361 ACZ917361:ADD917361 AMV917361:AMZ917361 AWR917361:AWV917361 BGN917361:BGR917361 BQJ917361:BQN917361 CAF917361:CAJ917361 CKB917361:CKF917361 CTX917361:CUB917361 DDT917361:DDX917361 DNP917361:DNT917361 DXL917361:DXP917361 EHH917361:EHL917361 ERD917361:ERH917361 FAZ917361:FBD917361 FKV917361:FKZ917361 FUR917361:FUV917361 GEN917361:GER917361 GOJ917361:GON917361 GYF917361:GYJ917361 HIB917361:HIF917361 HRX917361:HSB917361 IBT917361:IBX917361 ILP917361:ILT917361 IVL917361:IVP917361 JFH917361:JFL917361 JPD917361:JPH917361 JYZ917361:JZD917361 KIV917361:KIZ917361 KSR917361:KSV917361 LCN917361:LCR917361 LMJ917361:LMN917361 LWF917361:LWJ917361 MGB917361:MGF917361 MPX917361:MQB917361 MZT917361:MZX917361 NJP917361:NJT917361 NTL917361:NTP917361 ODH917361:ODL917361 OND917361:ONH917361 OWZ917361:OXD917361 PGV917361:PGZ917361 PQR917361:PQV917361 QAN917361:QAR917361 QKJ917361:QKN917361 QUF917361:QUJ917361 REB917361:REF917361 RNX917361:ROB917361 RXT917361:RXX917361 SHP917361:SHT917361 SRL917361:SRP917361 TBH917361:TBL917361 TLD917361:TLH917361 TUZ917361:TVD917361 UEV917361:UEZ917361 UOR917361:UOV917361 UYN917361:UYR917361 VIJ917361:VIN917361 VSF917361:VSJ917361 WCB917361:WCF917361 WLX917361:WMB917361 WVT917361:WVX917361 H982897:M982897 JH982897:JL982897 TD982897:TH982897 ACZ982897:ADD982897 AMV982897:AMZ982897 AWR982897:AWV982897 BGN982897:BGR982897 BQJ982897:BQN982897 CAF982897:CAJ982897 CKB982897:CKF982897 CTX982897:CUB982897 DDT982897:DDX982897 DNP982897:DNT982897 DXL982897:DXP982897 EHH982897:EHL982897 ERD982897:ERH982897 FAZ982897:FBD982897 FKV982897:FKZ982897 FUR982897:FUV982897 GEN982897:GER982897 GOJ982897:GON982897 GYF982897:GYJ982897 HIB982897:HIF982897 HRX982897:HSB982897 IBT982897:IBX982897 ILP982897:ILT982897 IVL982897:IVP982897 JFH982897:JFL982897 JPD982897:JPH982897 JYZ982897:JZD982897 KIV982897:KIZ982897 KSR982897:KSV982897 LCN982897:LCR982897 LMJ982897:LMN982897 LWF982897:LWJ982897 MGB982897:MGF982897 MPX982897:MQB982897 MZT982897:MZX982897 NJP982897:NJT982897 NTL982897:NTP982897 ODH982897:ODL982897 OND982897:ONH982897 OWZ982897:OXD982897 PGV982897:PGZ982897 PQR982897:PQV982897 QAN982897:QAR982897 QKJ982897:QKN982897 QUF982897:QUJ982897 REB982897:REF982897 RNX982897:ROB982897 RXT982897:RXX982897 SHP982897:SHT982897 SRL982897:SRP982897 TBH982897:TBL982897 TLD982897:TLH982897 TUZ982897:TVD982897 UEV982897:UEZ982897 UOR982897:UOV982897 UYN982897:UYR982897 VIJ982897:VIN982897 VSF982897:VSJ982897 WCB982897:WCF982897 WLX982897:WMB982897 WVT982897:WVX982897">
      <formula1>"選択してください,従来設備・施設の実測データ,従来設備・施設の性能より推計,仮想設備（現在の平均的な販売設備）の性能より推計"</formula1>
    </dataValidation>
    <dataValidation type="list" allowBlank="1" showInputMessage="1" showErrorMessage="1" sqref="WVU982853 I65349 JI65349 TE65349 ADA65349 AMW65349 AWS65349 BGO65349 BQK65349 CAG65349 CKC65349 CTY65349 DDU65349 DNQ65349 DXM65349 EHI65349 ERE65349 FBA65349 FKW65349 FUS65349 GEO65349 GOK65349 GYG65349 HIC65349 HRY65349 IBU65349 ILQ65349 IVM65349 JFI65349 JPE65349 JZA65349 KIW65349 KSS65349 LCO65349 LMK65349 LWG65349 MGC65349 MPY65349 MZU65349 NJQ65349 NTM65349 ODI65349 ONE65349 OXA65349 PGW65349 PQS65349 QAO65349 QKK65349 QUG65349 REC65349 RNY65349 RXU65349 SHQ65349 SRM65349 TBI65349 TLE65349 TVA65349 UEW65349 UOS65349 UYO65349 VIK65349 VSG65349 WCC65349 WLY65349 WVU65349 I130885 JI130885 TE130885 ADA130885 AMW130885 AWS130885 BGO130885 BQK130885 CAG130885 CKC130885 CTY130885 DDU130885 DNQ130885 DXM130885 EHI130885 ERE130885 FBA130885 FKW130885 FUS130885 GEO130885 GOK130885 GYG130885 HIC130885 HRY130885 IBU130885 ILQ130885 IVM130885 JFI130885 JPE130885 JZA130885 KIW130885 KSS130885 LCO130885 LMK130885 LWG130885 MGC130885 MPY130885 MZU130885 NJQ130885 NTM130885 ODI130885 ONE130885 OXA130885 PGW130885 PQS130885 QAO130885 QKK130885 QUG130885 REC130885 RNY130885 RXU130885 SHQ130885 SRM130885 TBI130885 TLE130885 TVA130885 UEW130885 UOS130885 UYO130885 VIK130885 VSG130885 WCC130885 WLY130885 WVU130885 I196421 JI196421 TE196421 ADA196421 AMW196421 AWS196421 BGO196421 BQK196421 CAG196421 CKC196421 CTY196421 DDU196421 DNQ196421 DXM196421 EHI196421 ERE196421 FBA196421 FKW196421 FUS196421 GEO196421 GOK196421 GYG196421 HIC196421 HRY196421 IBU196421 ILQ196421 IVM196421 JFI196421 JPE196421 JZA196421 KIW196421 KSS196421 LCO196421 LMK196421 LWG196421 MGC196421 MPY196421 MZU196421 NJQ196421 NTM196421 ODI196421 ONE196421 OXA196421 PGW196421 PQS196421 QAO196421 QKK196421 QUG196421 REC196421 RNY196421 RXU196421 SHQ196421 SRM196421 TBI196421 TLE196421 TVA196421 UEW196421 UOS196421 UYO196421 VIK196421 VSG196421 WCC196421 WLY196421 WVU196421 I261957 JI261957 TE261957 ADA261957 AMW261957 AWS261957 BGO261957 BQK261957 CAG261957 CKC261957 CTY261957 DDU261957 DNQ261957 DXM261957 EHI261957 ERE261957 FBA261957 FKW261957 FUS261957 GEO261957 GOK261957 GYG261957 HIC261957 HRY261957 IBU261957 ILQ261957 IVM261957 JFI261957 JPE261957 JZA261957 KIW261957 KSS261957 LCO261957 LMK261957 LWG261957 MGC261957 MPY261957 MZU261957 NJQ261957 NTM261957 ODI261957 ONE261957 OXA261957 PGW261957 PQS261957 QAO261957 QKK261957 QUG261957 REC261957 RNY261957 RXU261957 SHQ261957 SRM261957 TBI261957 TLE261957 TVA261957 UEW261957 UOS261957 UYO261957 VIK261957 VSG261957 WCC261957 WLY261957 WVU261957 I327493 JI327493 TE327493 ADA327493 AMW327493 AWS327493 BGO327493 BQK327493 CAG327493 CKC327493 CTY327493 DDU327493 DNQ327493 DXM327493 EHI327493 ERE327493 FBA327493 FKW327493 FUS327493 GEO327493 GOK327493 GYG327493 HIC327493 HRY327493 IBU327493 ILQ327493 IVM327493 JFI327493 JPE327493 JZA327493 KIW327493 KSS327493 LCO327493 LMK327493 LWG327493 MGC327493 MPY327493 MZU327493 NJQ327493 NTM327493 ODI327493 ONE327493 OXA327493 PGW327493 PQS327493 QAO327493 QKK327493 QUG327493 REC327493 RNY327493 RXU327493 SHQ327493 SRM327493 TBI327493 TLE327493 TVA327493 UEW327493 UOS327493 UYO327493 VIK327493 VSG327493 WCC327493 WLY327493 WVU327493 I393029 JI393029 TE393029 ADA393029 AMW393029 AWS393029 BGO393029 BQK393029 CAG393029 CKC393029 CTY393029 DDU393029 DNQ393029 DXM393029 EHI393029 ERE393029 FBA393029 FKW393029 FUS393029 GEO393029 GOK393029 GYG393029 HIC393029 HRY393029 IBU393029 ILQ393029 IVM393029 JFI393029 JPE393029 JZA393029 KIW393029 KSS393029 LCO393029 LMK393029 LWG393029 MGC393029 MPY393029 MZU393029 NJQ393029 NTM393029 ODI393029 ONE393029 OXA393029 PGW393029 PQS393029 QAO393029 QKK393029 QUG393029 REC393029 RNY393029 RXU393029 SHQ393029 SRM393029 TBI393029 TLE393029 TVA393029 UEW393029 UOS393029 UYO393029 VIK393029 VSG393029 WCC393029 WLY393029 WVU393029 I458565 JI458565 TE458565 ADA458565 AMW458565 AWS458565 BGO458565 BQK458565 CAG458565 CKC458565 CTY458565 DDU458565 DNQ458565 DXM458565 EHI458565 ERE458565 FBA458565 FKW458565 FUS458565 GEO458565 GOK458565 GYG458565 HIC458565 HRY458565 IBU458565 ILQ458565 IVM458565 JFI458565 JPE458565 JZA458565 KIW458565 KSS458565 LCO458565 LMK458565 LWG458565 MGC458565 MPY458565 MZU458565 NJQ458565 NTM458565 ODI458565 ONE458565 OXA458565 PGW458565 PQS458565 QAO458565 QKK458565 QUG458565 REC458565 RNY458565 RXU458565 SHQ458565 SRM458565 TBI458565 TLE458565 TVA458565 UEW458565 UOS458565 UYO458565 VIK458565 VSG458565 WCC458565 WLY458565 WVU458565 I524101 JI524101 TE524101 ADA524101 AMW524101 AWS524101 BGO524101 BQK524101 CAG524101 CKC524101 CTY524101 DDU524101 DNQ524101 DXM524101 EHI524101 ERE524101 FBA524101 FKW524101 FUS524101 GEO524101 GOK524101 GYG524101 HIC524101 HRY524101 IBU524101 ILQ524101 IVM524101 JFI524101 JPE524101 JZA524101 KIW524101 KSS524101 LCO524101 LMK524101 LWG524101 MGC524101 MPY524101 MZU524101 NJQ524101 NTM524101 ODI524101 ONE524101 OXA524101 PGW524101 PQS524101 QAO524101 QKK524101 QUG524101 REC524101 RNY524101 RXU524101 SHQ524101 SRM524101 TBI524101 TLE524101 TVA524101 UEW524101 UOS524101 UYO524101 VIK524101 VSG524101 WCC524101 WLY524101 WVU524101 I589637 JI589637 TE589637 ADA589637 AMW589637 AWS589637 BGO589637 BQK589637 CAG589637 CKC589637 CTY589637 DDU589637 DNQ589637 DXM589637 EHI589637 ERE589637 FBA589637 FKW589637 FUS589637 GEO589637 GOK589637 GYG589637 HIC589637 HRY589637 IBU589637 ILQ589637 IVM589637 JFI589637 JPE589637 JZA589637 KIW589637 KSS589637 LCO589637 LMK589637 LWG589637 MGC589637 MPY589637 MZU589637 NJQ589637 NTM589637 ODI589637 ONE589637 OXA589637 PGW589637 PQS589637 QAO589637 QKK589637 QUG589637 REC589637 RNY589637 RXU589637 SHQ589637 SRM589637 TBI589637 TLE589637 TVA589637 UEW589637 UOS589637 UYO589637 VIK589637 VSG589637 WCC589637 WLY589637 WVU589637 I655173 JI655173 TE655173 ADA655173 AMW655173 AWS655173 BGO655173 BQK655173 CAG655173 CKC655173 CTY655173 DDU655173 DNQ655173 DXM655173 EHI655173 ERE655173 FBA655173 FKW655173 FUS655173 GEO655173 GOK655173 GYG655173 HIC655173 HRY655173 IBU655173 ILQ655173 IVM655173 JFI655173 JPE655173 JZA655173 KIW655173 KSS655173 LCO655173 LMK655173 LWG655173 MGC655173 MPY655173 MZU655173 NJQ655173 NTM655173 ODI655173 ONE655173 OXA655173 PGW655173 PQS655173 QAO655173 QKK655173 QUG655173 REC655173 RNY655173 RXU655173 SHQ655173 SRM655173 TBI655173 TLE655173 TVA655173 UEW655173 UOS655173 UYO655173 VIK655173 VSG655173 WCC655173 WLY655173 WVU655173 I720709 JI720709 TE720709 ADA720709 AMW720709 AWS720709 BGO720709 BQK720709 CAG720709 CKC720709 CTY720709 DDU720709 DNQ720709 DXM720709 EHI720709 ERE720709 FBA720709 FKW720709 FUS720709 GEO720709 GOK720709 GYG720709 HIC720709 HRY720709 IBU720709 ILQ720709 IVM720709 JFI720709 JPE720709 JZA720709 KIW720709 KSS720709 LCO720709 LMK720709 LWG720709 MGC720709 MPY720709 MZU720709 NJQ720709 NTM720709 ODI720709 ONE720709 OXA720709 PGW720709 PQS720709 QAO720709 QKK720709 QUG720709 REC720709 RNY720709 RXU720709 SHQ720709 SRM720709 TBI720709 TLE720709 TVA720709 UEW720709 UOS720709 UYO720709 VIK720709 VSG720709 WCC720709 WLY720709 WVU720709 I786245 JI786245 TE786245 ADA786245 AMW786245 AWS786245 BGO786245 BQK786245 CAG786245 CKC786245 CTY786245 DDU786245 DNQ786245 DXM786245 EHI786245 ERE786245 FBA786245 FKW786245 FUS786245 GEO786245 GOK786245 GYG786245 HIC786245 HRY786245 IBU786245 ILQ786245 IVM786245 JFI786245 JPE786245 JZA786245 KIW786245 KSS786245 LCO786245 LMK786245 LWG786245 MGC786245 MPY786245 MZU786245 NJQ786245 NTM786245 ODI786245 ONE786245 OXA786245 PGW786245 PQS786245 QAO786245 QKK786245 QUG786245 REC786245 RNY786245 RXU786245 SHQ786245 SRM786245 TBI786245 TLE786245 TVA786245 UEW786245 UOS786245 UYO786245 VIK786245 VSG786245 WCC786245 WLY786245 WVU786245 I851781 JI851781 TE851781 ADA851781 AMW851781 AWS851781 BGO851781 BQK851781 CAG851781 CKC851781 CTY851781 DDU851781 DNQ851781 DXM851781 EHI851781 ERE851781 FBA851781 FKW851781 FUS851781 GEO851781 GOK851781 GYG851781 HIC851781 HRY851781 IBU851781 ILQ851781 IVM851781 JFI851781 JPE851781 JZA851781 KIW851781 KSS851781 LCO851781 LMK851781 LWG851781 MGC851781 MPY851781 MZU851781 NJQ851781 NTM851781 ODI851781 ONE851781 OXA851781 PGW851781 PQS851781 QAO851781 QKK851781 QUG851781 REC851781 RNY851781 RXU851781 SHQ851781 SRM851781 TBI851781 TLE851781 TVA851781 UEW851781 UOS851781 UYO851781 VIK851781 VSG851781 WCC851781 WLY851781 WVU851781 I917317 JI917317 TE917317 ADA917317 AMW917317 AWS917317 BGO917317 BQK917317 CAG917317 CKC917317 CTY917317 DDU917317 DNQ917317 DXM917317 EHI917317 ERE917317 FBA917317 FKW917317 FUS917317 GEO917317 GOK917317 GYG917317 HIC917317 HRY917317 IBU917317 ILQ917317 IVM917317 JFI917317 JPE917317 JZA917317 KIW917317 KSS917317 LCO917317 LMK917317 LWG917317 MGC917317 MPY917317 MZU917317 NJQ917317 NTM917317 ODI917317 ONE917317 OXA917317 PGW917317 PQS917317 QAO917317 QKK917317 QUG917317 REC917317 RNY917317 RXU917317 SHQ917317 SRM917317 TBI917317 TLE917317 TVA917317 UEW917317 UOS917317 UYO917317 VIK917317 VSG917317 WCC917317 WLY917317 WVU917317 I982853 JI982853 TE982853 ADA982853 AMW982853 AWS982853 BGO982853 BQK982853 CAG982853 CKC982853 CTY982853 DDU982853 DNQ982853 DXM982853 EHI982853 ERE982853 FBA982853 FKW982853 FUS982853 GEO982853 GOK982853 GYG982853 HIC982853 HRY982853 IBU982853 ILQ982853 IVM982853 JFI982853 JPE982853 JZA982853 KIW982853 KSS982853 LCO982853 LMK982853 LWG982853 MGC982853 MPY982853 MZU982853 NJQ982853 NTM982853 ODI982853 ONE982853 OXA982853 PGW982853 PQS982853 QAO982853 QKK982853 QUG982853 REC982853 RNY982853 RXU982853 SHQ982853 SRM982853 TBI982853 TLE982853 TVA982853 UEW982853 UOS982853 UYO982853 VIK982853 VSG982853 WCC982853 WLY982853">
      <formula1>$AA$11:$AA$55</formula1>
    </dataValidation>
    <dataValidation type="custom" allowBlank="1" showInputMessage="1" showErrorMessage="1" sqref="V32:W32">
      <formula1>G26&lt;&gt;"エコワン"</formula1>
    </dataValidation>
  </dataValidations>
  <printOptions horizontalCentered="1" verticalCentered="1"/>
  <pageMargins left="0.51181102362204722" right="0.51181102362204722" top="0.74803149606299213" bottom="0.74803149606299213" header="0.31496062992125984" footer="0.31496062992125984"/>
  <pageSetup paperSize="9" scale="98" orientation="portrait" r:id="rId1"/>
  <extLst>
    <ext xmlns:x14="http://schemas.microsoft.com/office/spreadsheetml/2009/9/main" uri="{78C0D931-6437-407d-A8EE-F0AAD7539E65}">
      <x14:conditionalFormattings>
        <x14:conditionalFormatting xmlns:xm="http://schemas.microsoft.com/office/excel/2006/main">
          <x14:cfRule type="expression" priority="1" id="{3DB8DCF1-5B9A-4A73-8E06-B611D3A81FA0}">
            <xm:f>$G$26=リスト!$I$13</xm:f>
            <x14:dxf>
              <fill>
                <patternFill>
                  <bgColor theme="1" tint="0.499984740745262"/>
                </patternFill>
              </fill>
            </x14:dxf>
          </x14:cfRule>
          <x14:cfRule type="expression" priority="4" id="{BB14D0A7-E889-49F3-8815-28EAF3F41C35}">
            <xm:f>$G$26=リスト!$I$16</xm:f>
            <x14:dxf>
              <fill>
                <patternFill>
                  <bgColor theme="1" tint="0.499984740745262"/>
                </patternFill>
              </fill>
            </x14:dxf>
          </x14:cfRule>
          <x14:cfRule type="expression" priority="5" id="{94CC3C3F-FC9D-4228-AF77-B7F4A8184E09}">
            <xm:f>$G$26=リスト!$I$15</xm:f>
            <x14:dxf>
              <fill>
                <patternFill>
                  <bgColor theme="1" tint="0.499984740745262"/>
                </patternFill>
              </fill>
            </x14:dxf>
          </x14:cfRule>
          <x14:cfRule type="expression" priority="6" id="{27EE0329-3F9C-45F3-91D1-0C670236D401}">
            <xm:f>$G$26=リスト!$I$14</xm:f>
            <x14:dxf>
              <fill>
                <patternFill>
                  <bgColor theme="1" tint="0.499984740745262"/>
                </patternFill>
              </fill>
            </x14:dxf>
          </x14:cfRule>
          <xm:sqref>I35:K37</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リスト!$E$3:$E$4</xm:f>
          </x14:formula1>
          <xm:sqref>G7:AA7</xm:sqref>
        </x14:dataValidation>
        <x14:dataValidation type="list" allowBlank="1" showInputMessage="1" showErrorMessage="1">
          <x14:formula1>
            <xm:f>リスト!$G$13:$G$16</xm:f>
          </x14:formula1>
          <xm:sqref>S10:W11</xm:sqref>
        </x14:dataValidation>
        <x14:dataValidation type="list" allowBlank="1" showInputMessage="1" showErrorMessage="1">
          <x14:formula1>
            <xm:f>リスト!$H$3:$H$4</xm:f>
          </x14:formula1>
          <xm:sqref>G10:K11</xm:sqref>
        </x14:dataValidation>
        <x14:dataValidation type="list" allowBlank="1" showInputMessage="1" showErrorMessage="1">
          <x14:formula1>
            <xm:f>リスト!$I$13:$I$19</xm:f>
          </x14:formula1>
          <xm:sqref>G26:K27</xm:sqref>
        </x14:dataValidation>
        <x14:dataValidation type="list" allowBlank="1" showInputMessage="1" showErrorMessage="1">
          <x14:formula1>
            <xm:f>リスト!$I$16:$I$17</xm:f>
          </x14:formula1>
          <xm:sqref>S26:X27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27"/>
  <sheetViews>
    <sheetView view="pageBreakPreview" topLeftCell="B1" zoomScale="85" zoomScaleNormal="110" zoomScaleSheetLayoutView="85" workbookViewId="0">
      <selection activeCell="X51" sqref="X51:Z52"/>
    </sheetView>
  </sheetViews>
  <sheetFormatPr defaultColWidth="8.8984375" defaultRowHeight="16.2" customHeight="1" x14ac:dyDescent="0.45"/>
  <cols>
    <col min="1" max="2" width="8.8984375" style="13"/>
    <col min="3" max="3" width="4.19921875" style="15" customWidth="1"/>
    <col min="4" max="4" width="18.3984375" style="13" bestFit="1" customWidth="1"/>
    <col min="5" max="5" width="15.69921875" style="14" customWidth="1"/>
    <col min="6" max="6" width="4.8984375" style="13" bestFit="1" customWidth="1"/>
    <col min="7" max="18" width="7.59765625" style="13" customWidth="1"/>
    <col min="19" max="19" width="8.8984375" style="13" customWidth="1"/>
    <col min="20" max="20" width="17.09765625" style="13" customWidth="1"/>
    <col min="21" max="16384" width="8.8984375" style="13"/>
  </cols>
  <sheetData>
    <row r="1" spans="3:25" ht="15" customHeight="1" x14ac:dyDescent="0.45">
      <c r="C1" s="12" t="s">
        <v>91</v>
      </c>
    </row>
    <row r="2" spans="3:25" ht="15" customHeight="1" x14ac:dyDescent="0.45">
      <c r="D2" s="16"/>
      <c r="F2" s="17" t="s">
        <v>92</v>
      </c>
      <c r="G2" s="18"/>
      <c r="H2" s="18"/>
      <c r="I2" s="18"/>
      <c r="J2" s="18"/>
      <c r="K2" s="18"/>
      <c r="L2" s="262" t="s">
        <v>93</v>
      </c>
      <c r="M2" s="262"/>
      <c r="N2" s="18"/>
      <c r="O2" s="17" t="s">
        <v>94</v>
      </c>
      <c r="P2" s="18"/>
      <c r="Q2" s="17"/>
      <c r="S2" s="18"/>
      <c r="U2" s="19"/>
      <c r="V2" s="263" t="s">
        <v>95</v>
      </c>
      <c r="W2" s="263"/>
      <c r="X2" s="263" t="s">
        <v>96</v>
      </c>
      <c r="Y2" s="263"/>
    </row>
    <row r="3" spans="3:25" ht="15" customHeight="1" x14ac:dyDescent="0.45">
      <c r="D3" s="20"/>
      <c r="E3" s="21"/>
      <c r="F3" s="22"/>
      <c r="G3" s="264" t="s">
        <v>97</v>
      </c>
      <c r="H3" s="264"/>
      <c r="I3" s="265" t="s">
        <v>98</v>
      </c>
      <c r="J3" s="265"/>
      <c r="K3" s="23"/>
      <c r="L3" s="24" t="s">
        <v>99</v>
      </c>
      <c r="M3" s="25">
        <f>高効率給湯器!I17</f>
        <v>0</v>
      </c>
      <c r="N3" s="26"/>
      <c r="O3" s="22"/>
      <c r="P3" s="27" t="s">
        <v>95</v>
      </c>
      <c r="Q3" s="27" t="s">
        <v>100</v>
      </c>
      <c r="R3" s="28" t="s">
        <v>101</v>
      </c>
      <c r="S3" s="28"/>
      <c r="U3" s="19"/>
      <c r="V3" s="24" t="s">
        <v>102</v>
      </c>
      <c r="W3" s="24" t="s">
        <v>103</v>
      </c>
      <c r="X3" s="24" t="s">
        <v>102</v>
      </c>
      <c r="Y3" s="24" t="s">
        <v>103</v>
      </c>
    </row>
    <row r="4" spans="3:25" ht="15" customHeight="1" x14ac:dyDescent="0.45">
      <c r="D4" s="20"/>
      <c r="E4" s="29"/>
      <c r="F4" s="22" t="s">
        <v>104</v>
      </c>
      <c r="G4" s="69">
        <v>34.6</v>
      </c>
      <c r="H4" s="30" t="s">
        <v>105</v>
      </c>
      <c r="I4" s="71">
        <v>2.4900000000000002</v>
      </c>
      <c r="J4" s="31" t="s">
        <v>106</v>
      </c>
      <c r="K4" s="32"/>
      <c r="L4" s="33" t="s">
        <v>208</v>
      </c>
      <c r="M4" s="34">
        <f>高効率給湯器!I32</f>
        <v>0</v>
      </c>
      <c r="N4" s="35"/>
      <c r="O4" s="22" t="s">
        <v>107</v>
      </c>
      <c r="P4" s="36">
        <f>V4+W4</f>
        <v>27.798999999999999</v>
      </c>
      <c r="Q4" s="30">
        <f>X4+Y4</f>
        <v>46.552999999999997</v>
      </c>
      <c r="R4" s="37">
        <f>IF(高効率給湯器!G7=P3,P4,Q4)</f>
        <v>46.552999999999997</v>
      </c>
      <c r="S4" s="37" t="s">
        <v>108</v>
      </c>
      <c r="U4" s="19" t="s">
        <v>109</v>
      </c>
      <c r="V4" s="19">
        <v>26.515000000000001</v>
      </c>
      <c r="W4" s="19">
        <v>1.284</v>
      </c>
      <c r="X4" s="19">
        <v>43.472999999999999</v>
      </c>
      <c r="Y4" s="19">
        <v>3.08</v>
      </c>
    </row>
    <row r="5" spans="3:25" ht="15" customHeight="1" x14ac:dyDescent="0.45">
      <c r="D5" s="20"/>
      <c r="E5" s="29"/>
      <c r="F5" s="22" t="s">
        <v>110</v>
      </c>
      <c r="G5" s="69">
        <v>91.2</v>
      </c>
      <c r="H5" s="30" t="s">
        <v>111</v>
      </c>
      <c r="I5" s="71">
        <v>5.97</v>
      </c>
      <c r="J5" s="31" t="s">
        <v>112</v>
      </c>
      <c r="K5" s="32"/>
      <c r="L5" s="33" t="s">
        <v>209</v>
      </c>
      <c r="M5" s="115">
        <f>高効率給湯器!I35</f>
        <v>0</v>
      </c>
      <c r="N5" s="38"/>
      <c r="O5" s="22" t="s">
        <v>113</v>
      </c>
      <c r="P5" s="36">
        <f t="shared" ref="P5:P6" si="0">V5+W5</f>
        <v>19.221</v>
      </c>
      <c r="Q5" s="30">
        <f t="shared" ref="Q5:Q6" si="1">X5+Y5</f>
        <v>32.103000000000002</v>
      </c>
      <c r="R5" s="37">
        <f>IF(高効率給湯器!G7=P3,P5,Q5)</f>
        <v>32.103000000000002</v>
      </c>
      <c r="S5" s="37" t="s">
        <v>108</v>
      </c>
      <c r="U5" s="19" t="s">
        <v>114</v>
      </c>
      <c r="V5" s="19">
        <v>18.445</v>
      </c>
      <c r="W5" s="19">
        <v>0.77600000000000002</v>
      </c>
      <c r="X5" s="19">
        <v>30.242000000000001</v>
      </c>
      <c r="Y5" s="19">
        <v>1.861</v>
      </c>
    </row>
    <row r="6" spans="3:25" ht="15" customHeight="1" x14ac:dyDescent="0.45">
      <c r="D6" s="20"/>
      <c r="E6" s="20"/>
      <c r="F6" s="22" t="s">
        <v>115</v>
      </c>
      <c r="G6" s="70">
        <v>3.6</v>
      </c>
      <c r="H6" s="30" t="s">
        <v>116</v>
      </c>
      <c r="I6" s="72">
        <v>0.496</v>
      </c>
      <c r="J6" s="31" t="s">
        <v>207</v>
      </c>
      <c r="K6" s="39"/>
      <c r="L6" s="40"/>
      <c r="M6" s="41"/>
      <c r="N6" s="38"/>
      <c r="O6" s="22" t="s">
        <v>117</v>
      </c>
      <c r="P6" s="36">
        <f t="shared" si="0"/>
        <v>37.471000000000004</v>
      </c>
      <c r="Q6" s="30">
        <f t="shared" si="1"/>
        <v>62.713999999999999</v>
      </c>
      <c r="R6" s="37">
        <f>IF(高効率給湯器!G7=P3,P6,Q6)</f>
        <v>62.713999999999999</v>
      </c>
      <c r="S6" s="37" t="s">
        <v>108</v>
      </c>
      <c r="U6" s="19" t="s">
        <v>118</v>
      </c>
      <c r="V6" s="19">
        <v>35.737000000000002</v>
      </c>
      <c r="W6" s="19">
        <v>1.734</v>
      </c>
      <c r="X6" s="19">
        <v>58.594000000000001</v>
      </c>
      <c r="Y6" s="19">
        <v>4.12</v>
      </c>
    </row>
    <row r="7" spans="3:25" ht="15" customHeight="1" x14ac:dyDescent="0.45">
      <c r="D7" s="20"/>
      <c r="E7" s="20"/>
      <c r="F7" s="20"/>
      <c r="G7" s="42"/>
      <c r="H7" s="43"/>
      <c r="I7" s="44"/>
      <c r="J7" s="45"/>
      <c r="K7" s="39"/>
      <c r="L7" s="46"/>
      <c r="M7" s="46"/>
      <c r="O7" s="20"/>
      <c r="P7" s="47"/>
      <c r="Q7" s="43"/>
    </row>
    <row r="8" spans="3:25" ht="15" customHeight="1" x14ac:dyDescent="0.45">
      <c r="C8" s="48" t="s">
        <v>119</v>
      </c>
      <c r="D8" s="49"/>
    </row>
    <row r="9" spans="3:25" ht="15" customHeight="1" x14ac:dyDescent="0.45">
      <c r="C9" s="24"/>
      <c r="D9" s="19"/>
      <c r="E9" s="19"/>
      <c r="F9" s="24" t="s">
        <v>120</v>
      </c>
      <c r="G9" s="24" t="s">
        <v>121</v>
      </c>
      <c r="H9" s="24" t="s">
        <v>122</v>
      </c>
      <c r="I9" s="24" t="s">
        <v>123</v>
      </c>
      <c r="J9" s="24" t="s">
        <v>124</v>
      </c>
      <c r="K9" s="24" t="s">
        <v>125</v>
      </c>
      <c r="L9" s="24" t="s">
        <v>126</v>
      </c>
      <c r="M9" s="24" t="s">
        <v>127</v>
      </c>
      <c r="N9" s="24" t="s">
        <v>128</v>
      </c>
      <c r="O9" s="24" t="s">
        <v>129</v>
      </c>
      <c r="P9" s="24" t="s">
        <v>130</v>
      </c>
      <c r="Q9" s="24" t="s">
        <v>131</v>
      </c>
      <c r="R9" s="24" t="s">
        <v>132</v>
      </c>
      <c r="S9" s="24" t="s">
        <v>133</v>
      </c>
    </row>
    <row r="10" spans="3:25" ht="15" customHeight="1" x14ac:dyDescent="0.45">
      <c r="C10" s="24" t="s">
        <v>134</v>
      </c>
      <c r="D10" s="50" t="s">
        <v>135</v>
      </c>
      <c r="E10" s="51"/>
      <c r="F10" s="24" t="s">
        <v>136</v>
      </c>
      <c r="G10" s="52">
        <v>30</v>
      </c>
      <c r="H10" s="53">
        <v>31</v>
      </c>
      <c r="I10" s="53">
        <v>30</v>
      </c>
      <c r="J10" s="53">
        <v>31</v>
      </c>
      <c r="K10" s="53">
        <v>31</v>
      </c>
      <c r="L10" s="53">
        <v>30</v>
      </c>
      <c r="M10" s="53">
        <v>31</v>
      </c>
      <c r="N10" s="53">
        <v>30</v>
      </c>
      <c r="O10" s="53">
        <v>31</v>
      </c>
      <c r="P10" s="53">
        <v>31</v>
      </c>
      <c r="Q10" s="53">
        <v>28</v>
      </c>
      <c r="R10" s="53">
        <v>31</v>
      </c>
      <c r="S10" s="52">
        <f>SUM(G10:R10)</f>
        <v>365</v>
      </c>
    </row>
    <row r="11" spans="3:25" ht="15" customHeight="1" x14ac:dyDescent="0.45">
      <c r="C11" s="24" t="s">
        <v>137</v>
      </c>
      <c r="D11" s="50" t="s">
        <v>138</v>
      </c>
      <c r="E11" s="51" t="s">
        <v>139</v>
      </c>
      <c r="F11" s="24" t="s">
        <v>140</v>
      </c>
      <c r="G11" s="54">
        <f>$R$4*G10</f>
        <v>1396.59</v>
      </c>
      <c r="H11" s="54">
        <f>$R$4*H10</f>
        <v>1443.143</v>
      </c>
      <c r="I11" s="54">
        <f>$R$5*I10</f>
        <v>963.09</v>
      </c>
      <c r="J11" s="54">
        <f>$R$5*J10</f>
        <v>995.1930000000001</v>
      </c>
      <c r="K11" s="54">
        <f>$R$5*K10</f>
        <v>995.1930000000001</v>
      </c>
      <c r="L11" s="54">
        <f t="shared" ref="L11" si="2">$R$5*L10</f>
        <v>963.09</v>
      </c>
      <c r="M11" s="54">
        <f>$R$4*M10</f>
        <v>1443.143</v>
      </c>
      <c r="N11" s="54">
        <f>$R$4*N10</f>
        <v>1396.59</v>
      </c>
      <c r="O11" s="54">
        <f>$R$6*O10</f>
        <v>1944.134</v>
      </c>
      <c r="P11" s="54">
        <f t="shared" ref="P11:R11" si="3">$R$6*P10</f>
        <v>1944.134</v>
      </c>
      <c r="Q11" s="54">
        <f t="shared" si="3"/>
        <v>1755.992</v>
      </c>
      <c r="R11" s="54">
        <f t="shared" si="3"/>
        <v>1944.134</v>
      </c>
      <c r="S11" s="55">
        <f>SUM(G11:R11)</f>
        <v>17184.425999999999</v>
      </c>
    </row>
    <row r="12" spans="3:25" ht="15" customHeight="1" x14ac:dyDescent="0.45">
      <c r="C12" s="56"/>
      <c r="D12" s="57"/>
      <c r="E12" s="58"/>
      <c r="F12" s="56"/>
      <c r="G12" s="59"/>
      <c r="H12" s="59"/>
      <c r="I12" s="59"/>
      <c r="J12" s="59"/>
      <c r="K12" s="59"/>
      <c r="L12" s="59"/>
      <c r="M12" s="59"/>
      <c r="N12" s="59"/>
      <c r="O12" s="59"/>
      <c r="P12" s="59"/>
      <c r="Q12" s="59"/>
      <c r="R12" s="59"/>
      <c r="S12" s="60"/>
    </row>
    <row r="13" spans="3:25" ht="15" customHeight="1" x14ac:dyDescent="0.45">
      <c r="C13" s="14" t="s">
        <v>141</v>
      </c>
      <c r="D13" s="61"/>
      <c r="E13" s="18"/>
      <c r="F13" s="15"/>
      <c r="G13" s="59"/>
      <c r="H13" s="59"/>
      <c r="I13" s="59"/>
      <c r="J13" s="59"/>
      <c r="K13" s="59"/>
      <c r="L13" s="59"/>
      <c r="M13" s="59"/>
      <c r="N13" s="59"/>
      <c r="O13" s="59"/>
      <c r="P13" s="59"/>
      <c r="Q13" s="59"/>
      <c r="R13" s="59"/>
      <c r="S13" s="60"/>
    </row>
    <row r="14" spans="3:25" ht="15" customHeight="1" x14ac:dyDescent="0.45">
      <c r="C14" s="48">
        <f>高効率給湯器!S10</f>
        <v>0</v>
      </c>
      <c r="D14" s="61"/>
    </row>
    <row r="15" spans="3:25" ht="15" customHeight="1" x14ac:dyDescent="0.45">
      <c r="C15" s="24"/>
      <c r="D15" s="50"/>
      <c r="E15" s="19"/>
      <c r="F15" s="24" t="s">
        <v>120</v>
      </c>
      <c r="G15" s="24" t="s">
        <v>121</v>
      </c>
      <c r="H15" s="24" t="s">
        <v>122</v>
      </c>
      <c r="I15" s="24" t="s">
        <v>123</v>
      </c>
      <c r="J15" s="24" t="s">
        <v>124</v>
      </c>
      <c r="K15" s="24" t="s">
        <v>125</v>
      </c>
      <c r="L15" s="24" t="s">
        <v>126</v>
      </c>
      <c r="M15" s="24" t="s">
        <v>127</v>
      </c>
      <c r="N15" s="24" t="s">
        <v>128</v>
      </c>
      <c r="O15" s="24" t="s">
        <v>129</v>
      </c>
      <c r="P15" s="24" t="s">
        <v>130</v>
      </c>
      <c r="Q15" s="24" t="s">
        <v>131</v>
      </c>
      <c r="R15" s="24" t="s">
        <v>132</v>
      </c>
      <c r="S15" s="24" t="s">
        <v>133</v>
      </c>
    </row>
    <row r="16" spans="3:25" ht="15" customHeight="1" x14ac:dyDescent="0.45">
      <c r="C16" s="24" t="s">
        <v>142</v>
      </c>
      <c r="D16" s="50" t="s">
        <v>143</v>
      </c>
      <c r="E16" s="51" t="s">
        <v>144</v>
      </c>
      <c r="F16" s="24" t="str">
        <f>IF(高効率給湯器!$S$10=リスト!$G$13,"L",IF(高効率給湯器!$S$10=リスト!$G$14,"㎥","kWh"))</f>
        <v>kWh</v>
      </c>
      <c r="G16" s="62" t="e">
        <f>IF(高効率給湯器!$S$10=リスト!$G$13,ROUND(G11/$M$3/$G$4,0),IF(高効率給湯器!$S$10=リスト!$G$14,ROUND(G11/$M$3/$G$5,0),ROUND(G11/$M$3/$G$6,0)))</f>
        <v>#DIV/0!</v>
      </c>
      <c r="H16" s="62" t="e">
        <f>IF(高効率給湯器!$S$10=リスト!$G$13,ROUND(H11/$M$3/$G$4,0),IF(高効率給湯器!$S$10=リスト!$G$14,ROUND(H11/$M$3/$G$5,0),ROUND(H11/$M$3/$G$6,0)))</f>
        <v>#DIV/0!</v>
      </c>
      <c r="I16" s="62" t="e">
        <f>IF(高効率給湯器!$S$10=リスト!$G$13,ROUND(I11/$M$3/$G$4,0),IF(高効率給湯器!$S$10=リスト!$G$14,ROUND(I11/$M$3/$G$5,0),ROUND(I11/$M$3/$G$6,0)))</f>
        <v>#DIV/0!</v>
      </c>
      <c r="J16" s="62" t="e">
        <f>IF(高効率給湯器!$S$10=リスト!$G$13,ROUND(J11/$M$3/$G$4,0),IF(高効率給湯器!$S$10=リスト!$G$14,ROUND(J11/$M$3/$G$5,0),ROUND(J11/$M$3/$G$6,0)))</f>
        <v>#DIV/0!</v>
      </c>
      <c r="K16" s="62" t="e">
        <f>IF(高効率給湯器!$S$10=リスト!$G$13,ROUND(K11/$M$3/$G$4,0),IF(高効率給湯器!$S$10=リスト!$G$14,ROUND(K11/$M$3/$G$5,0),ROUND(K11/$M$3/$G$6,0)))</f>
        <v>#DIV/0!</v>
      </c>
      <c r="L16" s="62" t="e">
        <f>IF(高効率給湯器!$S$10=リスト!$G$13,ROUND(L11/$M$3/$G$4,0),IF(高効率給湯器!$S$10=リスト!$G$14,ROUND(L11/$M$3/$G$5,0),ROUND(L11/$M$3/$G$6,0)))</f>
        <v>#DIV/0!</v>
      </c>
      <c r="M16" s="62" t="e">
        <f>IF(高効率給湯器!$S$10=リスト!$G$13,ROUND(M11/$M$3/$G$4,0),IF(高効率給湯器!$S$10=リスト!$G$14,ROUND(M11/$M$3/$G$5,0),ROUND(M11/$M$3/$G$6,0)))</f>
        <v>#DIV/0!</v>
      </c>
      <c r="N16" s="62" t="e">
        <f>IF(高効率給湯器!$S$10=リスト!$G$13,ROUND(N11/$M$3/$G$4,0),IF(高効率給湯器!$S$10=リスト!$G$14,ROUND(N11/$M$3/$G$5,0),ROUND(N11/$M$3/$G$6,0)))</f>
        <v>#DIV/0!</v>
      </c>
      <c r="O16" s="62" t="e">
        <f>IF(高効率給湯器!$S$10=リスト!$G$13,ROUND(O11/$M$3/$G$4,0),IF(高効率給湯器!$S$10=リスト!$G$14,ROUND(O11/$M$3/$G$5,0),ROUND(O11/$M$3/$G$6,0)))</f>
        <v>#DIV/0!</v>
      </c>
      <c r="P16" s="62" t="e">
        <f>IF(高効率給湯器!$S$10=リスト!$G$13,ROUND(P11/$M$3/$G$4,0),IF(高効率給湯器!$S$10=リスト!$G$14,ROUND(P11/$M$3/$G$5,0),ROUND(P11/$M$3/$G$6,0)))</f>
        <v>#DIV/0!</v>
      </c>
      <c r="Q16" s="62" t="e">
        <f>IF(高効率給湯器!$S$10=リスト!$G$13,ROUND(Q11/$M$3/$G$4,0),IF(高効率給湯器!$S$10=リスト!$G$14,ROUND(Q11/$M$3/$G$5,0),ROUND(Q11/$M$3/$G$6,0)))</f>
        <v>#DIV/0!</v>
      </c>
      <c r="R16" s="62" t="e">
        <f>IF(高効率給湯器!$S$10=リスト!$G$13,ROUND(R11/$M$3/$G$4,0),IF(高効率給湯器!$S$10=リスト!$G$14,ROUND(R11/$M$3/$G$5,0),ROUND(R11/$M$3/$G$6,0)))</f>
        <v>#DIV/0!</v>
      </c>
      <c r="S16" s="62" t="e">
        <f t="shared" ref="S16" si="4">SUM(G16:R16)</f>
        <v>#DIV/0!</v>
      </c>
    </row>
    <row r="17" spans="3:22" ht="15" customHeight="1" x14ac:dyDescent="0.45">
      <c r="C17" s="63" t="s">
        <v>145</v>
      </c>
      <c r="D17" s="64" t="s">
        <v>146</v>
      </c>
      <c r="E17" s="65" t="s">
        <v>147</v>
      </c>
      <c r="F17" s="63" t="s">
        <v>148</v>
      </c>
      <c r="G17" s="66" t="e">
        <f>IF(高効率給湯器!$S$10=リスト!$G$13,ROUND(G16*$I$4,0),IF(高効率給湯器!$S$10=リスト!$G$14,ROUND(G16*$I$5,0),ROUND(詳細試算!G16*$I$6,0)))</f>
        <v>#DIV/0!</v>
      </c>
      <c r="H17" s="66" t="e">
        <f>IF(高効率給湯器!$S$10=リスト!$G$13,ROUND(H16*$I$4,0),IF(高効率給湯器!$S$10=リスト!$G$14,ROUND(H16*$I$5,0),ROUND(詳細試算!H16*$I$6,0)))</f>
        <v>#DIV/0!</v>
      </c>
      <c r="I17" s="66" t="e">
        <f>IF(高効率給湯器!$S$10=リスト!$G$13,ROUND(I16*$I$4,0),IF(高効率給湯器!$S$10=リスト!$G$14,ROUND(I16*$I$5,0),ROUND(詳細試算!I16*$I$6,0)))</f>
        <v>#DIV/0!</v>
      </c>
      <c r="J17" s="66" t="e">
        <f>IF(高効率給湯器!$S$10=リスト!$G$13,ROUND(J16*$I$4,0),IF(高効率給湯器!$S$10=リスト!$G$14,ROUND(J16*$I$5,0),ROUND(詳細試算!J16*$I$6,0)))</f>
        <v>#DIV/0!</v>
      </c>
      <c r="K17" s="66" t="e">
        <f>IF(高効率給湯器!$S$10=リスト!$G$13,ROUND(K16*$I$4,0),IF(高効率給湯器!$S$10=リスト!$G$14,ROUND(K16*$I$5,0),ROUND(詳細試算!K16*$I$6,0)))</f>
        <v>#DIV/0!</v>
      </c>
      <c r="L17" s="66" t="e">
        <f>IF(高効率給湯器!$S$10=リスト!$G$13,ROUND(L16*$I$4,0),IF(高効率給湯器!$S$10=リスト!$G$14,ROUND(L16*$I$5,0),ROUND(詳細試算!L16*$I$6,0)))</f>
        <v>#DIV/0!</v>
      </c>
      <c r="M17" s="66" t="e">
        <f>IF(高効率給湯器!$S$10=リスト!$G$13,ROUND(M16*$I$4,0),IF(高効率給湯器!$S$10=リスト!$G$14,ROUND(M16*$I$5,0),ROUND(詳細試算!M16*$I$6,0)))</f>
        <v>#DIV/0!</v>
      </c>
      <c r="N17" s="66" t="e">
        <f>IF(高効率給湯器!$S$10=リスト!$G$13,ROUND(N16*$I$4,0),IF(高効率給湯器!$S$10=リスト!$G$14,ROUND(N16*$I$5,0),ROUND(詳細試算!N16*$I$6,0)))</f>
        <v>#DIV/0!</v>
      </c>
      <c r="O17" s="66" t="e">
        <f>IF(高効率給湯器!$S$10=リスト!$G$13,ROUND(O16*$I$4,0),IF(高効率給湯器!$S$10=リスト!$G$14,ROUND(O16*$I$5,0),ROUND(詳細試算!O16*$I$6,0)))</f>
        <v>#DIV/0!</v>
      </c>
      <c r="P17" s="66" t="e">
        <f>IF(高効率給湯器!$S$10=リスト!$G$13,ROUND(P16*$I$4,0),IF(高効率給湯器!$S$10=リスト!$G$14,ROUND(P16*$I$5,0),ROUND(詳細試算!P16*$I$6,0)))</f>
        <v>#DIV/0!</v>
      </c>
      <c r="Q17" s="66" t="e">
        <f>IF(高効率給湯器!$S$10=リスト!$G$13,ROUND(Q16*$I$4,0),IF(高効率給湯器!$S$10=リスト!$G$14,ROUND(Q16*$I$5,0),ROUND(詳細試算!Q16*$I$6,0)))</f>
        <v>#DIV/0!</v>
      </c>
      <c r="R17" s="66" t="e">
        <f>IF(高効率給湯器!$S$10=リスト!$G$13,ROUND(R16*$I$4,0),IF(高効率給湯器!$S$10=リスト!$G$14,ROUND(R16*$I$5,0),ROUND(詳細試算!R16*$I$6,0)))</f>
        <v>#DIV/0!</v>
      </c>
      <c r="S17" s="66" t="e">
        <f>SUM(G17:R17)</f>
        <v>#DIV/0!</v>
      </c>
    </row>
    <row r="19" spans="3:22" ht="16.2" customHeight="1" x14ac:dyDescent="0.45">
      <c r="C19" s="14" t="s">
        <v>149</v>
      </c>
    </row>
    <row r="20" spans="3:22" ht="16.2" customHeight="1" x14ac:dyDescent="0.45">
      <c r="C20" s="48">
        <f>高効率給湯器!G26</f>
        <v>0</v>
      </c>
      <c r="D20" s="61"/>
    </row>
    <row r="21" spans="3:22" ht="16.2" customHeight="1" x14ac:dyDescent="0.45">
      <c r="C21" s="24"/>
      <c r="D21" s="50"/>
      <c r="E21" s="19"/>
      <c r="F21" s="24" t="s">
        <v>120</v>
      </c>
      <c r="G21" s="24" t="s">
        <v>121</v>
      </c>
      <c r="H21" s="24" t="s">
        <v>122</v>
      </c>
      <c r="I21" s="24" t="s">
        <v>123</v>
      </c>
      <c r="J21" s="24" t="s">
        <v>124</v>
      </c>
      <c r="K21" s="24" t="s">
        <v>125</v>
      </c>
      <c r="L21" s="24" t="s">
        <v>126</v>
      </c>
      <c r="M21" s="24" t="s">
        <v>127</v>
      </c>
      <c r="N21" s="24" t="s">
        <v>128</v>
      </c>
      <c r="O21" s="24" t="s">
        <v>129</v>
      </c>
      <c r="P21" s="24" t="s">
        <v>130</v>
      </c>
      <c r="Q21" s="24" t="s">
        <v>131</v>
      </c>
      <c r="R21" s="24" t="s">
        <v>132</v>
      </c>
      <c r="S21" s="24" t="s">
        <v>133</v>
      </c>
      <c r="T21" s="13" t="s">
        <v>217</v>
      </c>
    </row>
    <row r="22" spans="3:22" ht="16.2" customHeight="1" x14ac:dyDescent="0.45">
      <c r="C22" s="24" t="s">
        <v>150</v>
      </c>
      <c r="D22" s="50" t="s">
        <v>151</v>
      </c>
      <c r="E22" s="51" t="s">
        <v>152</v>
      </c>
      <c r="F22" s="24" t="str">
        <f>IF(高効率給湯器!$G$26=リスト!$I$13,"L",IF(高効率給湯器!$G$26=リスト!I14,"㎥","kWh"))</f>
        <v>kWh</v>
      </c>
      <c r="G22" s="67" t="b">
        <f>IF(高効率給湯器!$G$26=リスト!$I$13,ROUND(G11/$M$4/$G$4,0),IF(高効率給湯器!$G$26=リスト!$I$14,ROUND(G11/$M$4/$G$5,0),IF(高効率給湯器!$G$26=リスト!$I$15,ROUND(G11/$M$4/$G$6,0),IF(高効率給湯器!$G$26=リスト!$I$16,ROUND(G11/$M$4/$G$6,0),IF(高効率給湯器!$G$26=リスト!$I$17,ROUND(G10*10*$U$22,0),IF(高効率給湯器!$G$26=リスト!$I$18,ROUND(G11/$M$4/$G$5,0)))))))</f>
        <v>0</v>
      </c>
      <c r="H22" s="67" t="b">
        <f>IF(高効率給湯器!$G$26=リスト!$I$13,ROUND(H11/$M$4/$G$4,0),IF(高効率給湯器!$G$26=リスト!$I$14,ROUND(H11/$M$4/$G$5,0),IF(高効率給湯器!$G$26=リスト!$I$15,ROUND(H11/$M$4/$G$6,0),IF(高効率給湯器!$G$26=リスト!$I$16,ROUND(H11/$M$4/$G$6,0),IF(高効率給湯器!$G$26=リスト!$I$17,ROUND(H10*10*$U$22,0),IF(高効率給湯器!$G$26=リスト!$I$18,ROUND(H11/$M$4/$G$5,0)))))))</f>
        <v>0</v>
      </c>
      <c r="I22" s="67" t="b">
        <f>IF(高効率給湯器!$G$26=リスト!$I$13,ROUND(I11/$M$4/$G$4,0),IF(高効率給湯器!$G$26=リスト!$I$14,ROUND(I11/$M$4/$G$5,0),IF(高効率給湯器!$G$26=リスト!$I$15,ROUND(I11/$M$4/$G$6,0),IF(高効率給湯器!$G$26=リスト!$I$16,ROUND(I11/$M$4/$G$6,0),IF(高効率給湯器!$G$26=リスト!$I$17,ROUND(I10*10*$U$22,0),IF(高効率給湯器!$G$26=リスト!$I$18,ROUND(I11/$M$4/$G$5,0)))))))</f>
        <v>0</v>
      </c>
      <c r="J22" s="67" t="b">
        <f>IF(高効率給湯器!$G$26=リスト!$I$13,ROUND(J11/$M$4/$G$4,0),IF(高効率給湯器!$G$26=リスト!$I$14,ROUND(J11/$M$4/$G$5,0),IF(高効率給湯器!$G$26=リスト!$I$15,ROUND(J11/$M$4/$G$6,0),IF(高効率給湯器!$G$26=リスト!$I$16,ROUND(J11/$M$4/$G$6,0),IF(高効率給湯器!$G$26=リスト!$I$17,ROUND(J10*10*$U$22,0),IF(高効率給湯器!$G$26=リスト!$I$18,ROUND(J11/$M$4/$G$5,0)))))))</f>
        <v>0</v>
      </c>
      <c r="K22" s="67" t="b">
        <f>IF(高効率給湯器!$G$26=リスト!$I$13,ROUND(K11/$M$4/$G$4,0),IF(高効率給湯器!$G$26=リスト!$I$14,ROUND(K11/$M$4/$G$5,0),IF(高効率給湯器!$G$26=リスト!$I$15,ROUND(K11/$M$4/$G$6,0),IF(高効率給湯器!$G$26=リスト!$I$16,ROUND(K11/$M$4/$G$6,0),IF(高効率給湯器!$G$26=リスト!$I$17,ROUND(K10*10*$U$22,0),IF(高効率給湯器!$G$26=リスト!$I$18,ROUND(K11/$M$4/$G$5,0)))))))</f>
        <v>0</v>
      </c>
      <c r="L22" s="67" t="b">
        <f>IF(高効率給湯器!$G$26=リスト!$I$13,ROUND(L11/$M$4/$G$4,0),IF(高効率給湯器!$G$26=リスト!$I$14,ROUND(L11/$M$4/$G$5,0),IF(高効率給湯器!$G$26=リスト!$I$15,ROUND(L11/$M$4/$G$6,0),IF(高効率給湯器!$G$26=リスト!$I$16,ROUND(L11/$M$4/$G$6,0),IF(高効率給湯器!$G$26=リスト!$I$17,ROUND(L10*10*$U$22,0),IF(高効率給湯器!$G$26=リスト!$I$18,ROUND(L11/$M$4/$G$5,0)))))))</f>
        <v>0</v>
      </c>
      <c r="M22" s="67" t="b">
        <f>IF(高効率給湯器!$G$26=リスト!$I$13,ROUND(M11/$M$4/$G$4,0),IF(高効率給湯器!$G$26=リスト!$I$14,ROUND(M11/$M$4/$G$5,0),IF(高効率給湯器!$G$26=リスト!$I$15,ROUND(M11/$M$4/$G$6,0),IF(高効率給湯器!$G$26=リスト!$I$16,ROUND(M11/$M$4/$G$6,0),IF(高効率給湯器!$G$26=リスト!$I$17,ROUND(M10*10*$U$22,0),IF(高効率給湯器!$G$26=リスト!$I$18,ROUND(M11/$M$4/$G$5,0)))))))</f>
        <v>0</v>
      </c>
      <c r="N22" s="67" t="b">
        <f>IF(高効率給湯器!$G$26=リスト!$I$13,ROUND(N11/$M$4/$G$4,0),IF(高効率給湯器!$G$26=リスト!$I$14,ROUND(N11/$M$4/$G$5,0),IF(高効率給湯器!$G$26=リスト!$I$15,ROUND(N11/$M$4/$G$6,0),IF(高効率給湯器!$G$26=リスト!$I$16,ROUND(N11/$M$4/$G$6,0),IF(高効率給湯器!$G$26=リスト!$I$17,ROUND(N10*10*$U$22,0),IF(高効率給湯器!$G$26=リスト!$I$18,ROUND(N11/$M$4/$G$5,0)))))))</f>
        <v>0</v>
      </c>
      <c r="O22" s="67" t="b">
        <f>IF(高効率給湯器!$G$26=リスト!$I$13,ROUND(O11/$M$4/$G$4,0),IF(高効率給湯器!$G$26=リスト!$I$14,ROUND(O11/$M$4/$G$5,0),IF(高効率給湯器!$G$26=リスト!$I$15,ROUND(O11/$M$4/$G$6,0),IF(高効率給湯器!$G$26=リスト!$I$16,ROUND(O11/$M$4/$G$6,0),IF(高効率給湯器!$G$26=リスト!$I$17,ROUND(O10*10*$U$22,0),IF(高効率給湯器!$G$26=リスト!$I$18,ROUND(O11/$M$4/$G$5,0)))))))</f>
        <v>0</v>
      </c>
      <c r="P22" s="67" t="b">
        <f>IF(高効率給湯器!$G$26=リスト!$I$13,ROUND(P11/$M$4/$G$4,0),IF(高効率給湯器!$G$26=リスト!$I$14,ROUND(P11/$M$4/$G$5,0),IF(高効率給湯器!$G$26=リスト!$I$15,ROUND(P11/$M$4/$G$6,0),IF(高効率給湯器!$G$26=リスト!$I$16,ROUND(P11/$M$4/$G$6,0),IF(高効率給湯器!$G$26=リスト!$I$17,ROUND(P10*10*$U$22,0),IF(高効率給湯器!$G$26=リスト!$I$18,ROUND(P11/$M$4/$G$5,0)))))))</f>
        <v>0</v>
      </c>
      <c r="Q22" s="67" t="b">
        <f>IF(高効率給湯器!$G$26=リスト!$I$13,ROUND(Q11/$M$4/$G$4,0),IF(高効率給湯器!$G$26=リスト!$I$14,ROUND(Q11/$M$4/$G$5,0),IF(高効率給湯器!$G$26=リスト!$I$15,ROUND(Q11/$M$4/$G$6,0),IF(高効率給湯器!$G$26=リスト!$I$16,ROUND(Q11/$M$4/$G$6,0),IF(高効率給湯器!$G$26=リスト!$I$17,ROUND(Q10*10*$U$22,0),IF(高効率給湯器!$G$26=リスト!$I$18,ROUND(Q11/$M$4/$G$5,0)))))))</f>
        <v>0</v>
      </c>
      <c r="R22" s="67" t="b">
        <f>IF(高効率給湯器!$G$26=リスト!$I$13,ROUND(R11/$M$4/$G$4,0),IF(高効率給湯器!$G$26=リスト!$I$14,ROUND(R11/$M$4/$G$5,0),IF(高効率給湯器!$G$26=リスト!$I$15,ROUND(R11/$M$4/$G$6,0),IF(高効率給湯器!$G$26=リスト!$I$16,ROUND(R11/$M$4/$G$6,0),IF(高効率給湯器!$G$26=リスト!$I$17,ROUND(R10*10*$U$22,0),IF(高効率給湯器!$G$26=リスト!$I$18,ROUND(R11/$M$4/$G$5,0)))))))</f>
        <v>0</v>
      </c>
      <c r="S22" s="62">
        <f t="shared" ref="S22:S23" si="5">SUM(G22:R22)</f>
        <v>0</v>
      </c>
      <c r="T22" s="18" t="s">
        <v>220</v>
      </c>
      <c r="U22" s="19">
        <v>0.7</v>
      </c>
      <c r="V22" s="13" t="s">
        <v>218</v>
      </c>
    </row>
    <row r="23" spans="3:22" ht="16.2" customHeight="1" x14ac:dyDescent="0.45">
      <c r="C23" s="63" t="s">
        <v>153</v>
      </c>
      <c r="D23" s="64" t="s">
        <v>219</v>
      </c>
      <c r="E23" s="65" t="s">
        <v>154</v>
      </c>
      <c r="F23" s="63" t="s">
        <v>148</v>
      </c>
      <c r="G23" s="68">
        <f>IF(高効率給湯器!$G$26=リスト!$I$13,ROUND(G22*$I$4,0),IF(高効率給湯器!$G$26=リスト!$I$14,ROUND(G22*$I$5,0),IF(高効率給湯器!$G$26=リスト!$I$15,ROUND(G22*$I$6,0),IF(高効率給湯器!$G$26=リスト!$I$16,ROUND(G22*$I$6,0),IF(高効率給湯器!$G$26=リスト!$I$17,ROUND(G22*$I$6,0),ROUND(詳細試算!G22*$I$5,0))))))</f>
        <v>0</v>
      </c>
      <c r="H23" s="68">
        <f>IF(高効率給湯器!$G$26=リスト!$I$13,ROUND(H22*$I$4,0),IF(高効率給湯器!$G$26=リスト!$I$14,ROUND(H22*$I$5,0),IF(高効率給湯器!$G$26=リスト!$I$15,ROUND(H22*$I$6,0),IF(高効率給湯器!$G$26=リスト!$I$16,ROUND(H22*$I$6,0),IF(高効率給湯器!$G$26=リスト!$I$17,ROUND(H22*$I$6,0),ROUND(詳細試算!H22*$I$5,0))))))</f>
        <v>0</v>
      </c>
      <c r="I23" s="68">
        <f>IF(高効率給湯器!$G$26=リスト!$I$13,ROUND(I22*$I$4,0),IF(高効率給湯器!$G$26=リスト!$I$14,ROUND(I22*$I$5,0),IF(高効率給湯器!$G$26=リスト!$I$15,ROUND(I22*$I$6,0),IF(高効率給湯器!$G$26=リスト!$I$16,ROUND(I22*$I$6,0),IF(高効率給湯器!$G$26=リスト!$I$17,ROUND(I22*$I$6,0),ROUND(詳細試算!I22*$I$5,0))))))</f>
        <v>0</v>
      </c>
      <c r="J23" s="68">
        <f>IF(高効率給湯器!$G$26=リスト!$I$13,ROUND(J22*$I$4,0),IF(高効率給湯器!$G$26=リスト!$I$14,ROUND(J22*$I$5,0),IF(高効率給湯器!$G$26=リスト!$I$15,ROUND(J22*$I$6,0),IF(高効率給湯器!$G$26=リスト!$I$16,ROUND(J22*$I$6,0),IF(高効率給湯器!$G$26=リスト!$I$17,ROUND(J22*$I$6,0),ROUND(詳細試算!J22*$I$5,0))))))</f>
        <v>0</v>
      </c>
      <c r="K23" s="68">
        <f>IF(高効率給湯器!$G$26=リスト!$I$13,ROUND(K22*$I$4,0),IF(高効率給湯器!$G$26=リスト!$I$14,ROUND(K22*$I$5,0),IF(高効率給湯器!$G$26=リスト!$I$15,ROUND(K22*$I$6,0),IF(高効率給湯器!$G$26=リスト!$I$16,ROUND(K22*$I$6,0),IF(高効率給湯器!$G$26=リスト!$I$17,ROUND(K22*$I$6,0),ROUND(詳細試算!K22*$I$5,0))))))</f>
        <v>0</v>
      </c>
      <c r="L23" s="68">
        <f>IF(高効率給湯器!$G$26=リスト!$I$13,ROUND(L22*$I$4,0),IF(高効率給湯器!$G$26=リスト!$I$14,ROUND(L22*$I$5,0),IF(高効率給湯器!$G$26=リスト!$I$15,ROUND(L22*$I$6,0),IF(高効率給湯器!$G$26=リスト!$I$16,ROUND(L22*$I$6,0),IF(高効率給湯器!$G$26=リスト!$I$17,ROUND(L22*$I$6,0),ROUND(詳細試算!L22*$I$5,0))))))</f>
        <v>0</v>
      </c>
      <c r="M23" s="68">
        <f>IF(高効率給湯器!$G$26=リスト!$I$13,ROUND(M22*$I$4,0),IF(高効率給湯器!$G$26=リスト!$I$14,ROUND(M22*$I$5,0),IF(高効率給湯器!$G$26=リスト!$I$15,ROUND(M22*$I$6,0),IF(高効率給湯器!$G$26=リスト!$I$16,ROUND(M22*$I$6,0),IF(高効率給湯器!$G$26=リスト!$I$17,ROUND(M22*$I$6,0),ROUND(詳細試算!M22*$I$5,0))))))</f>
        <v>0</v>
      </c>
      <c r="N23" s="68">
        <f>IF(高効率給湯器!$G$26=リスト!$I$13,ROUND(N22*$I$4,0),IF(高効率給湯器!$G$26=リスト!$I$14,ROUND(N22*$I$5,0),IF(高効率給湯器!$G$26=リスト!$I$15,ROUND(N22*$I$6,0),IF(高効率給湯器!$G$26=リスト!$I$16,ROUND(N22*$I$6,0),IF(高効率給湯器!$G$26=リスト!$I$17,ROUND(N22*$I$6,0),ROUND(詳細試算!N22*$I$5,0))))))</f>
        <v>0</v>
      </c>
      <c r="O23" s="68">
        <f>IF(高効率給湯器!$G$26=リスト!$I$13,ROUND(O22*$I$4,0),IF(高効率給湯器!$G$26=リスト!$I$14,ROUND(O22*$I$5,0),IF(高効率給湯器!$G$26=リスト!$I$15,ROUND(O22*$I$6,0),IF(高効率給湯器!$G$26=リスト!$I$16,ROUND(O22*$I$6,0),IF(高効率給湯器!$G$26=リスト!$I$17,ROUND(O22*$I$6,0),ROUND(詳細試算!O22*$I$5,0))))))</f>
        <v>0</v>
      </c>
      <c r="P23" s="68">
        <f>IF(高効率給湯器!$G$26=リスト!$I$13,ROUND(P22*$I$4,0),IF(高効率給湯器!$G$26=リスト!$I$14,ROUND(P22*$I$5,0),IF(高効率給湯器!$G$26=リスト!$I$15,ROUND(P22*$I$6,0),IF(高効率給湯器!$G$26=リスト!$I$16,ROUND(P22*$I$6,0),IF(高効率給湯器!$G$26=リスト!$I$17,ROUND(P22*$I$6,0),ROUND(詳細試算!P22*$I$5,0))))))</f>
        <v>0</v>
      </c>
      <c r="Q23" s="68">
        <f>IF(高効率給湯器!$G$26=リスト!$I$13,ROUND(Q22*$I$4,0),IF(高効率給湯器!$G$26=リスト!$I$14,ROUND(Q22*$I$5,0),IF(高効率給湯器!$G$26=リスト!$I$15,ROUND(Q22*$I$6,0),IF(高効率給湯器!$G$26=リスト!$I$16,ROUND(Q22*$I$6,0),IF(高効率給湯器!$G$26=リスト!$I$17,ROUND(Q22*$I$6,0),ROUND(詳細試算!Q22*$I$5,0))))))</f>
        <v>0</v>
      </c>
      <c r="R23" s="68">
        <f>IF(高効率給湯器!$G$26=リスト!$I$13,ROUND(R22*$I$4,0),IF(高効率給湯器!$G$26=リスト!$I$14,ROUND(R22*$I$5,0),IF(高効率給湯器!$G$26=リスト!$I$15,ROUND(R22*$I$6,0),IF(高効率給湯器!$G$26=リスト!$I$16,ROUND(R22*$I$6,0),IF(高効率給湯器!$G$26=リスト!$I$17,ROUND(R22*$I$6,0),ROUND(詳細試算!R22*$I$5,0))))))</f>
        <v>0</v>
      </c>
      <c r="S23" s="66">
        <f t="shared" si="5"/>
        <v>0</v>
      </c>
      <c r="T23" s="13" t="s">
        <v>221</v>
      </c>
    </row>
    <row r="24" spans="3:22" ht="16.2" customHeight="1" x14ac:dyDescent="0.45">
      <c r="C24" s="116">
        <f>C20</f>
        <v>0</v>
      </c>
      <c r="E24" s="14" t="s">
        <v>212</v>
      </c>
    </row>
    <row r="25" spans="3:22" ht="16.2" customHeight="1" x14ac:dyDescent="0.45">
      <c r="C25" s="114"/>
      <c r="D25" s="50"/>
      <c r="E25" s="19"/>
      <c r="F25" s="114" t="s">
        <v>120</v>
      </c>
      <c r="G25" s="114" t="s">
        <v>121</v>
      </c>
      <c r="H25" s="114" t="s">
        <v>122</v>
      </c>
      <c r="I25" s="114" t="s">
        <v>123</v>
      </c>
      <c r="J25" s="114" t="s">
        <v>124</v>
      </c>
      <c r="K25" s="114" t="s">
        <v>125</v>
      </c>
      <c r="L25" s="114" t="s">
        <v>126</v>
      </c>
      <c r="M25" s="114" t="s">
        <v>127</v>
      </c>
      <c r="N25" s="114" t="s">
        <v>128</v>
      </c>
      <c r="O25" s="114" t="s">
        <v>129</v>
      </c>
      <c r="P25" s="114" t="s">
        <v>130</v>
      </c>
      <c r="Q25" s="114" t="s">
        <v>131</v>
      </c>
      <c r="R25" s="114" t="s">
        <v>132</v>
      </c>
      <c r="S25" s="114" t="s">
        <v>133</v>
      </c>
    </row>
    <row r="26" spans="3:22" ht="16.2" customHeight="1" x14ac:dyDescent="0.45">
      <c r="C26" s="114" t="s">
        <v>150</v>
      </c>
      <c r="D26" s="50" t="s">
        <v>143</v>
      </c>
      <c r="E26" s="51" t="s">
        <v>152</v>
      </c>
      <c r="F26" s="114" t="str">
        <f>IF(高効率給湯器!$G$26=リスト!$I$13,"L",IF(高効率給湯器!$G$26=リスト!I18,"㎥",IF(高効率給湯器!$G$26=リスト!I17,"㎥","kWh")))</f>
        <v>kWh</v>
      </c>
      <c r="G26" s="67" t="b">
        <f>IF(高効率給湯器!$G$26=リスト!$I$18,ROUND(G11/$M$5/$G$5,0),IF(高効率給湯器!$G$26=リスト!$I$17,ROUND(G11/$M$5/$G$5,0)))</f>
        <v>0</v>
      </c>
      <c r="H26" s="67" t="b">
        <f>IF(高効率給湯器!$G$26=リスト!$I$18,ROUND(H11/$M$5/$G$5,0),IF(高効率給湯器!$G$26=リスト!$I$17,ROUND(H11/$M$5/$G$5,0)))</f>
        <v>0</v>
      </c>
      <c r="I26" s="67" t="b">
        <f>IF(高効率給湯器!$G$26=リスト!$I$18,ROUND(I11/$M$5/$G$5,0),IF(高効率給湯器!$G$26=リスト!$I$17,ROUND(I11/$M$5/$G$5,0)))</f>
        <v>0</v>
      </c>
      <c r="J26" s="67" t="b">
        <f>IF(高効率給湯器!$G$26=リスト!$I$18,ROUND(J11/$M$5/$G$5,0),IF(高効率給湯器!$G$26=リスト!$I$17,ROUND(J11/$M$5/$G$5,0)))</f>
        <v>0</v>
      </c>
      <c r="K26" s="67" t="b">
        <f>IF(高効率給湯器!$G$26=リスト!$I$18,ROUND(K11/$M$5/$G$5,0),IF(高効率給湯器!$G$26=リスト!$I$17,ROUND(K11/$M$5/$G$5,0)))</f>
        <v>0</v>
      </c>
      <c r="L26" s="67" t="b">
        <f>IF(高効率給湯器!$G$26=リスト!$I$18,ROUND(L11/$M$5/$G$5,0),IF(高効率給湯器!$G$26=リスト!$I$17,ROUND(L11/$M$5/$G$5,0)))</f>
        <v>0</v>
      </c>
      <c r="M26" s="67" t="b">
        <f>IF(高効率給湯器!$G$26=リスト!$I$18,ROUND(M11/$M$5/$G$5,0),IF(高効率給湯器!$G$26=リスト!$I$17,ROUND(M11/$M$5/$G$5,0)))</f>
        <v>0</v>
      </c>
      <c r="N26" s="67" t="b">
        <f>IF(高効率給湯器!$G$26=リスト!$I$18,ROUND(N11/$M$5/$G$5,0),IF(高効率給湯器!$G$26=リスト!$I$17,ROUND(N11/$M$5/$G$5,0)))</f>
        <v>0</v>
      </c>
      <c r="O26" s="67" t="b">
        <f>IF(高効率給湯器!$G$26=リスト!$I$18,ROUND(O11/$M$5/$G$5,0),IF(高効率給湯器!$G$26=リスト!$I$17,ROUND(O11/$M$5/$G$5,0)))</f>
        <v>0</v>
      </c>
      <c r="P26" s="67" t="b">
        <f>IF(高効率給湯器!$G$26=リスト!$I$18,ROUND(P11/$M$5/$G$5,0),IF(高効率給湯器!$G$26=リスト!$I$17,ROUND(P11/$M$5/$G$5,0)))</f>
        <v>0</v>
      </c>
      <c r="Q26" s="67" t="b">
        <f>IF(高効率給湯器!$G$26=リスト!$I$18,ROUND(Q11/$M$5/$G$5,0),IF(高効率給湯器!$G$26=リスト!$I$17,ROUND(Q11/$M$5/$G$5,0)))</f>
        <v>0</v>
      </c>
      <c r="R26" s="67" t="b">
        <f>IF(高効率給湯器!$G$26=リスト!$I$18,ROUND(R11/$M$5/$G$5,0),IF(高効率給湯器!$G$26=リスト!$I$17,ROUND(R11/$M$5/$G$5,0)))</f>
        <v>0</v>
      </c>
      <c r="S26" s="62">
        <f t="shared" ref="S26:S27" si="6">SUM(G26:R26)</f>
        <v>0</v>
      </c>
    </row>
    <row r="27" spans="3:22" ht="16.2" customHeight="1" x14ac:dyDescent="0.45">
      <c r="C27" s="63" t="s">
        <v>153</v>
      </c>
      <c r="D27" s="64" t="s">
        <v>77</v>
      </c>
      <c r="E27" s="65" t="s">
        <v>154</v>
      </c>
      <c r="F27" s="63" t="s">
        <v>148</v>
      </c>
      <c r="G27" s="68" t="b">
        <f>IF(高効率給湯器!$G$26=リスト!$I$18,ROUND(G26*$I$5,0),IF(高効率給湯器!$G$26=リスト!$I$17,ROUND(G26*$I$5,0)))</f>
        <v>0</v>
      </c>
      <c r="H27" s="68" t="b">
        <f>IF(高効率給湯器!$G$26=リスト!$I$18,ROUND(H26*$I$5,0),IF(高効率給湯器!$G$26=リスト!$I$17,ROUND(H26*$I$5,0)))</f>
        <v>0</v>
      </c>
      <c r="I27" s="68" t="b">
        <f>IF(高効率給湯器!$G$26=リスト!$I$18,ROUND(I26*$I$5,0),IF(高効率給湯器!$G$26=リスト!$I$17,ROUND(I26*$I$5,0)))</f>
        <v>0</v>
      </c>
      <c r="J27" s="68" t="b">
        <f>IF(高効率給湯器!$G$26=リスト!$I$18,ROUND(J26*$I$5,0),IF(高効率給湯器!$G$26=リスト!$I$17,ROUND(J26*$I$5,0)))</f>
        <v>0</v>
      </c>
      <c r="K27" s="68" t="b">
        <f>IF(高効率給湯器!$G$26=リスト!$I$18,ROUND(K26*$I$5,0),IF(高効率給湯器!$G$26=リスト!$I$17,ROUND(K26*$I$5,0)))</f>
        <v>0</v>
      </c>
      <c r="L27" s="68" t="b">
        <f>IF(高効率給湯器!$G$26=リスト!$I$18,ROUND(L26*$I$5,0),IF(高効率給湯器!$G$26=リスト!$I$17,ROUND(L26*$I$5,0)))</f>
        <v>0</v>
      </c>
      <c r="M27" s="68" t="b">
        <f>IF(高効率給湯器!$G$26=リスト!$I$18,ROUND(M26*$I$5,0),IF(高効率給湯器!$G$26=リスト!$I$17,ROUND(M26*$I$5,0)))</f>
        <v>0</v>
      </c>
      <c r="N27" s="68" t="b">
        <f>IF(高効率給湯器!$G$26=リスト!$I$18,ROUND(N26*$I$5,0),IF(高効率給湯器!$G$26=リスト!$I$17,ROUND(N26*$I$5,0)))</f>
        <v>0</v>
      </c>
      <c r="O27" s="68" t="b">
        <f>IF(高効率給湯器!$G$26=リスト!$I$18,ROUND(O26*$I$5,0),IF(高効率給湯器!$G$26=リスト!$I$17,ROUND(O26*$I$5,0)))</f>
        <v>0</v>
      </c>
      <c r="P27" s="68" t="b">
        <f>IF(高効率給湯器!$G$26=リスト!$I$18,ROUND(P26*$I$5,0),IF(高効率給湯器!$G$26=リスト!$I$17,ROUND(P26*$I$5,0)))</f>
        <v>0</v>
      </c>
      <c r="Q27" s="68" t="b">
        <f>IF(高効率給湯器!$G$26=リスト!$I$18,ROUND(Q26*$I$5,0),IF(高効率給湯器!$G$26=リスト!$I$17,ROUND(Q26*$I$5,0)))</f>
        <v>0</v>
      </c>
      <c r="R27" s="68" t="b">
        <f>IF(高効率給湯器!$G$26=リスト!$I$18,ROUND(R26*$I$5,0),IF(高効率給湯器!$G$26=リスト!$I$17,ROUND(R26*$I$5,0)))</f>
        <v>0</v>
      </c>
      <c r="S27" s="66">
        <f t="shared" si="6"/>
        <v>0</v>
      </c>
    </row>
  </sheetData>
  <sheetProtection algorithmName="SHA-512" hashValue="CJuLNnlA9Hndaq0fLclnJPd4GuPlACs9iDlM9up+th+MNDv/eP4JwM9RTnDlRD5oxMocnOUSHhZDn67tUueGQw==" saltValue="/8WoRMK2U63f+iKEFuSXoA==" spinCount="100000" sheet="1" objects="1" scenarios="1"/>
  <autoFilter ref="A1:A44"/>
  <mergeCells count="5">
    <mergeCell ref="L2:M2"/>
    <mergeCell ref="V2:W2"/>
    <mergeCell ref="X2:Y2"/>
    <mergeCell ref="G3:H3"/>
    <mergeCell ref="I3:J3"/>
  </mergeCells>
  <phoneticPr fontId="1"/>
  <printOptions horizontalCentered="1"/>
  <pageMargins left="0.19685039370078741" right="0.19685039370078741" top="0.55118110236220474" bottom="0.19685039370078741" header="0.31496062992125984" footer="0.31496062992125984"/>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59"/>
  <sheetViews>
    <sheetView zoomScale="55" zoomScaleNormal="55" workbookViewId="0">
      <selection activeCell="X51" sqref="X51:Z52"/>
    </sheetView>
  </sheetViews>
  <sheetFormatPr defaultRowHeight="18" x14ac:dyDescent="0.45"/>
  <cols>
    <col min="3" max="3" width="21" customWidth="1"/>
    <col min="4" max="5" width="12.59765625" customWidth="1"/>
    <col min="10" max="10" width="21" customWidth="1"/>
    <col min="11" max="12" width="12.59765625" customWidth="1"/>
  </cols>
  <sheetData>
    <row r="1" spans="1:7" x14ac:dyDescent="0.45">
      <c r="A1" t="s">
        <v>226</v>
      </c>
    </row>
    <row r="2" spans="1:7" x14ac:dyDescent="0.45">
      <c r="C2" s="266" t="s">
        <v>227</v>
      </c>
      <c r="D2" s="267"/>
      <c r="E2" s="268"/>
      <c r="G2" t="s">
        <v>224</v>
      </c>
    </row>
    <row r="3" spans="1:7" x14ac:dyDescent="0.45">
      <c r="C3" s="9" t="s">
        <v>85</v>
      </c>
      <c r="D3" s="9">
        <v>87</v>
      </c>
      <c r="E3" s="9" t="s">
        <v>83</v>
      </c>
    </row>
    <row r="4" spans="1:7" x14ac:dyDescent="0.45">
      <c r="C4" s="9" t="s">
        <v>86</v>
      </c>
      <c r="D4" s="9">
        <v>5.2</v>
      </c>
      <c r="E4" s="9" t="s">
        <v>88</v>
      </c>
    </row>
    <row r="5" spans="1:7" x14ac:dyDescent="0.45">
      <c r="C5" s="9" t="s">
        <v>77</v>
      </c>
      <c r="D5" s="9">
        <v>1424</v>
      </c>
      <c r="E5" s="9" t="s">
        <v>170</v>
      </c>
    </row>
    <row r="7" spans="1:7" x14ac:dyDescent="0.45">
      <c r="C7" s="266" t="s">
        <v>228</v>
      </c>
      <c r="D7" s="267"/>
      <c r="E7" s="268"/>
    </row>
    <row r="8" spans="1:7" x14ac:dyDescent="0.45">
      <c r="C8" s="9" t="s">
        <v>85</v>
      </c>
      <c r="D8" s="9">
        <v>86.5</v>
      </c>
      <c r="E8" s="9" t="s">
        <v>83</v>
      </c>
    </row>
    <row r="9" spans="1:7" x14ac:dyDescent="0.45">
      <c r="C9" s="9" t="s">
        <v>86</v>
      </c>
      <c r="D9" s="9">
        <v>5.2</v>
      </c>
      <c r="E9" s="9" t="s">
        <v>88</v>
      </c>
    </row>
    <row r="10" spans="1:7" x14ac:dyDescent="0.45">
      <c r="C10" s="9" t="s">
        <v>77</v>
      </c>
      <c r="D10" s="9">
        <v>1431</v>
      </c>
      <c r="E10" s="9" t="s">
        <v>170</v>
      </c>
    </row>
    <row r="12" spans="1:7" x14ac:dyDescent="0.45">
      <c r="C12" s="266" t="s">
        <v>229</v>
      </c>
      <c r="D12" s="267"/>
      <c r="E12" s="268"/>
    </row>
    <row r="13" spans="1:7" x14ac:dyDescent="0.45">
      <c r="C13" s="9" t="s">
        <v>85</v>
      </c>
      <c r="D13" s="9">
        <v>93</v>
      </c>
      <c r="E13" s="9" t="s">
        <v>83</v>
      </c>
    </row>
    <row r="14" spans="1:7" x14ac:dyDescent="0.45">
      <c r="C14" s="9" t="s">
        <v>77</v>
      </c>
      <c r="D14" s="9">
        <v>1326</v>
      </c>
      <c r="E14" s="9" t="s">
        <v>174</v>
      </c>
    </row>
    <row r="16" spans="1:7" x14ac:dyDescent="0.45">
      <c r="C16" t="s">
        <v>173</v>
      </c>
      <c r="D16" s="73">
        <f>(D5+D10+D14)/3</f>
        <v>1393.6666666666667</v>
      </c>
      <c r="E16" t="s">
        <v>175</v>
      </c>
    </row>
    <row r="18" spans="1:5" x14ac:dyDescent="0.45">
      <c r="B18" t="s">
        <v>225</v>
      </c>
    </row>
    <row r="19" spans="1:5" x14ac:dyDescent="0.45">
      <c r="B19" t="s">
        <v>171</v>
      </c>
    </row>
    <row r="21" spans="1:5" x14ac:dyDescent="0.45">
      <c r="A21" t="s">
        <v>206</v>
      </c>
    </row>
    <row r="22" spans="1:5" x14ac:dyDescent="0.45">
      <c r="C22" s="266" t="s">
        <v>203</v>
      </c>
      <c r="D22" s="267"/>
      <c r="E22" s="268"/>
    </row>
    <row r="23" spans="1:5" x14ac:dyDescent="0.45">
      <c r="C23" s="9" t="s">
        <v>85</v>
      </c>
      <c r="D23" s="9">
        <v>87</v>
      </c>
      <c r="E23" s="9" t="s">
        <v>83</v>
      </c>
    </row>
    <row r="24" spans="1:5" x14ac:dyDescent="0.45">
      <c r="C24" s="9" t="s">
        <v>86</v>
      </c>
      <c r="D24" s="9">
        <v>4.3499999999999996</v>
      </c>
      <c r="E24" s="9" t="s">
        <v>88</v>
      </c>
    </row>
    <row r="25" spans="1:5" x14ac:dyDescent="0.45">
      <c r="C25" s="9" t="s">
        <v>77</v>
      </c>
      <c r="D25" s="9">
        <v>1424</v>
      </c>
      <c r="E25" s="9" t="s">
        <v>170</v>
      </c>
    </row>
    <row r="27" spans="1:5" x14ac:dyDescent="0.45">
      <c r="C27" s="266" t="s">
        <v>202</v>
      </c>
      <c r="D27" s="267"/>
      <c r="E27" s="268"/>
    </row>
    <row r="28" spans="1:5" x14ac:dyDescent="0.45">
      <c r="C28" s="9" t="s">
        <v>85</v>
      </c>
      <c r="D28" s="9">
        <v>87.5</v>
      </c>
      <c r="E28" s="9" t="s">
        <v>83</v>
      </c>
    </row>
    <row r="29" spans="1:5" x14ac:dyDescent="0.45">
      <c r="C29" s="9" t="s">
        <v>86</v>
      </c>
      <c r="D29" s="9">
        <v>4.2</v>
      </c>
      <c r="E29" s="9" t="s">
        <v>88</v>
      </c>
    </row>
    <row r="30" spans="1:5" x14ac:dyDescent="0.45">
      <c r="C30" s="9" t="s">
        <v>77</v>
      </c>
      <c r="D30" s="9">
        <v>1415</v>
      </c>
      <c r="E30" s="9" t="s">
        <v>170</v>
      </c>
    </row>
    <row r="32" spans="1:5" x14ac:dyDescent="0.45">
      <c r="C32" s="266" t="s">
        <v>204</v>
      </c>
      <c r="D32" s="267"/>
      <c r="E32" s="268"/>
    </row>
    <row r="33" spans="1:5" x14ac:dyDescent="0.45">
      <c r="C33" s="9" t="s">
        <v>85</v>
      </c>
      <c r="D33" s="9">
        <v>83</v>
      </c>
      <c r="E33" s="9" t="s">
        <v>83</v>
      </c>
    </row>
    <row r="34" spans="1:5" x14ac:dyDescent="0.45">
      <c r="C34" s="9" t="s">
        <v>77</v>
      </c>
      <c r="D34" s="9">
        <v>1354</v>
      </c>
      <c r="E34" s="9" t="s">
        <v>174</v>
      </c>
    </row>
    <row r="36" spans="1:5" x14ac:dyDescent="0.45">
      <c r="C36" t="s">
        <v>173</v>
      </c>
      <c r="D36" s="73">
        <f>(D25+D30+D34)/3</f>
        <v>1397.6666666666667</v>
      </c>
      <c r="E36" t="s">
        <v>174</v>
      </c>
    </row>
    <row r="38" spans="1:5" x14ac:dyDescent="0.45">
      <c r="B38" t="s">
        <v>172</v>
      </c>
    </row>
    <row r="39" spans="1:5" x14ac:dyDescent="0.45">
      <c r="B39" t="s">
        <v>171</v>
      </c>
    </row>
    <row r="41" spans="1:5" x14ac:dyDescent="0.45">
      <c r="A41" t="s">
        <v>205</v>
      </c>
    </row>
    <row r="42" spans="1:5" x14ac:dyDescent="0.45">
      <c r="C42" s="117" t="s">
        <v>89</v>
      </c>
      <c r="D42" s="118"/>
      <c r="E42" s="119"/>
    </row>
    <row r="43" spans="1:5" x14ac:dyDescent="0.45">
      <c r="C43" s="9" t="s">
        <v>85</v>
      </c>
      <c r="D43" s="9">
        <v>87</v>
      </c>
      <c r="E43" s="9" t="s">
        <v>83</v>
      </c>
    </row>
    <row r="44" spans="1:5" x14ac:dyDescent="0.45">
      <c r="C44" s="9" t="s">
        <v>86</v>
      </c>
      <c r="D44" s="9">
        <v>4.3499999999999996</v>
      </c>
      <c r="E44" s="9" t="s">
        <v>88</v>
      </c>
    </row>
    <row r="45" spans="1:5" x14ac:dyDescent="0.45">
      <c r="C45" s="9" t="s">
        <v>77</v>
      </c>
      <c r="D45" s="9">
        <v>1424</v>
      </c>
      <c r="E45" s="9" t="s">
        <v>170</v>
      </c>
    </row>
    <row r="47" spans="1:5" x14ac:dyDescent="0.45">
      <c r="C47" s="117" t="s">
        <v>90</v>
      </c>
      <c r="D47" s="118"/>
      <c r="E47" s="119"/>
    </row>
    <row r="48" spans="1:5" x14ac:dyDescent="0.45">
      <c r="C48" s="9" t="s">
        <v>85</v>
      </c>
      <c r="D48" s="9">
        <v>86.5</v>
      </c>
      <c r="E48" s="9" t="s">
        <v>83</v>
      </c>
    </row>
    <row r="49" spans="2:5" x14ac:dyDescent="0.45">
      <c r="C49" s="9" t="s">
        <v>86</v>
      </c>
      <c r="D49" s="9">
        <v>4.2</v>
      </c>
      <c r="E49" s="9" t="s">
        <v>88</v>
      </c>
    </row>
    <row r="50" spans="2:5" x14ac:dyDescent="0.45">
      <c r="C50" s="9" t="s">
        <v>77</v>
      </c>
      <c r="D50" s="9">
        <v>1437</v>
      </c>
      <c r="E50" s="9" t="s">
        <v>170</v>
      </c>
    </row>
    <row r="52" spans="2:5" x14ac:dyDescent="0.45">
      <c r="C52" s="117" t="s">
        <v>169</v>
      </c>
      <c r="D52" s="118"/>
      <c r="E52" s="119"/>
    </row>
    <row r="53" spans="2:5" x14ac:dyDescent="0.45">
      <c r="C53" s="9" t="s">
        <v>85</v>
      </c>
      <c r="D53" s="9">
        <v>81.5</v>
      </c>
      <c r="E53" s="9" t="s">
        <v>83</v>
      </c>
    </row>
    <row r="54" spans="2:5" x14ac:dyDescent="0.45">
      <c r="C54" s="9" t="s">
        <v>77</v>
      </c>
      <c r="D54" s="9">
        <v>1518</v>
      </c>
      <c r="E54" s="9" t="s">
        <v>174</v>
      </c>
    </row>
    <row r="56" spans="2:5" x14ac:dyDescent="0.45">
      <c r="C56" t="s">
        <v>173</v>
      </c>
      <c r="D56" s="73">
        <f>(D45+D50+D54)/3</f>
        <v>1459.6666666666667</v>
      </c>
      <c r="E56" t="s">
        <v>174</v>
      </c>
    </row>
    <row r="58" spans="2:5" x14ac:dyDescent="0.45">
      <c r="B58" t="s">
        <v>172</v>
      </c>
    </row>
    <row r="59" spans="2:5" x14ac:dyDescent="0.45">
      <c r="B59" t="s">
        <v>171</v>
      </c>
    </row>
  </sheetData>
  <sheetProtection algorithmName="SHA-512" hashValue="wbabykX1LsK3wOX66eYTyv7WmntuioFfFWAbmt5M3tR5O2zfL32qE91c7fXBiOswgQvE2QtlQsEdtaYEKgb4Ng==" saltValue="KCJtylOF+inlSowfiKtiIQ==" spinCount="100000" sheet="1" objects="1" scenarios="1"/>
  <mergeCells count="6">
    <mergeCell ref="C32:E32"/>
    <mergeCell ref="C2:E2"/>
    <mergeCell ref="C7:E7"/>
    <mergeCell ref="C12:E12"/>
    <mergeCell ref="C22:E22"/>
    <mergeCell ref="C27:E27"/>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3:I19"/>
  <sheetViews>
    <sheetView workbookViewId="0">
      <selection activeCell="X51" sqref="X51:Z52"/>
    </sheetView>
  </sheetViews>
  <sheetFormatPr defaultRowHeight="18" x14ac:dyDescent="0.45"/>
  <cols>
    <col min="7" max="7" width="25.8984375" customWidth="1"/>
    <col min="9" max="9" width="16.09765625" customWidth="1"/>
  </cols>
  <sheetData>
    <row r="3" spans="2:9" x14ac:dyDescent="0.45">
      <c r="B3" s="2" t="s">
        <v>56</v>
      </c>
      <c r="E3" t="s">
        <v>155</v>
      </c>
      <c r="H3" t="s">
        <v>12</v>
      </c>
    </row>
    <row r="4" spans="2:9" x14ac:dyDescent="0.45">
      <c r="B4" t="s">
        <v>2</v>
      </c>
      <c r="E4" t="s">
        <v>156</v>
      </c>
      <c r="H4" t="s">
        <v>13</v>
      </c>
    </row>
    <row r="5" spans="2:9" x14ac:dyDescent="0.45">
      <c r="B5" t="s">
        <v>3</v>
      </c>
    </row>
    <row r="6" spans="2:9" x14ac:dyDescent="0.45">
      <c r="B6" t="s">
        <v>4</v>
      </c>
    </row>
    <row r="7" spans="2:9" x14ac:dyDescent="0.45">
      <c r="B7" t="s">
        <v>5</v>
      </c>
    </row>
    <row r="8" spans="2:9" x14ac:dyDescent="0.45">
      <c r="B8" t="s">
        <v>6</v>
      </c>
    </row>
    <row r="9" spans="2:9" x14ac:dyDescent="0.45">
      <c r="B9" t="s">
        <v>7</v>
      </c>
    </row>
    <row r="10" spans="2:9" x14ac:dyDescent="0.45">
      <c r="B10" t="s">
        <v>8</v>
      </c>
    </row>
    <row r="11" spans="2:9" x14ac:dyDescent="0.45">
      <c r="B11" t="s">
        <v>9</v>
      </c>
    </row>
    <row r="13" spans="2:9" x14ac:dyDescent="0.45">
      <c r="B13" t="s">
        <v>14</v>
      </c>
      <c r="G13" s="11" t="s">
        <v>161</v>
      </c>
      <c r="I13" s="11" t="s">
        <v>165</v>
      </c>
    </row>
    <row r="14" spans="2:9" x14ac:dyDescent="0.45">
      <c r="B14" t="s">
        <v>15</v>
      </c>
      <c r="G14" s="11" t="s">
        <v>162</v>
      </c>
      <c r="I14" s="11" t="s">
        <v>163</v>
      </c>
    </row>
    <row r="15" spans="2:9" x14ac:dyDescent="0.45">
      <c r="B15" t="s">
        <v>16</v>
      </c>
      <c r="G15" s="11" t="s">
        <v>19</v>
      </c>
      <c r="I15" s="11" t="s">
        <v>164</v>
      </c>
    </row>
    <row r="16" spans="2:9" ht="18.75" customHeight="1" x14ac:dyDescent="0.45">
      <c r="B16" t="s">
        <v>17</v>
      </c>
      <c r="G16" s="11" t="s">
        <v>160</v>
      </c>
      <c r="I16" s="11" t="s">
        <v>20</v>
      </c>
    </row>
    <row r="17" spans="2:9" x14ac:dyDescent="0.45">
      <c r="B17" t="s">
        <v>18</v>
      </c>
      <c r="G17" s="10"/>
      <c r="I17" s="11" t="s">
        <v>21</v>
      </c>
    </row>
    <row r="18" spans="2:9" x14ac:dyDescent="0.45">
      <c r="G18" s="10"/>
      <c r="I18" s="11" t="s">
        <v>17</v>
      </c>
    </row>
    <row r="19" spans="2:9" x14ac:dyDescent="0.45">
      <c r="I19" s="11"/>
    </row>
  </sheetData>
  <sheetProtection algorithmName="SHA-512" hashValue="g2+RxOK476wZHYxjdEhzLqfgWGOQR/nHndwGHc0XDF/2gJPD1hYU8WO5mCwlru/Q3snhkRvLG9KIruwi1m0JyQ==" saltValue="eczdqPxMOvsy4MgpN5k1eA==" spinCount="100000" sheet="1" objects="1" scenarios="1"/>
  <phoneticPr fontId="1"/>
  <pageMargins left="0.7" right="0.7" top="0.75" bottom="0.75" header="0.3" footer="0.3"/>
  <pageSetup paperSize="9"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高効率空調設備</vt:lpstr>
      <vt:lpstr>高効率給湯器</vt:lpstr>
      <vt:lpstr>詳細試算</vt:lpstr>
      <vt:lpstr>既存設備採用</vt:lpstr>
      <vt:lpstr>リスト</vt:lpstr>
      <vt:lpstr>高効率給湯器!Print_Area</vt:lpstr>
      <vt:lpstr>高効率空調設備!Print_Area</vt:lpstr>
      <vt:lpstr>詳細試算!Print_Area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阿部 修</cp:lastModifiedBy>
  <cp:lastPrinted>2025-04-15T09:59:16Z</cp:lastPrinted>
  <dcterms:created xsi:type="dcterms:W3CDTF">2023-08-29T06:41:26Z</dcterms:created>
  <dcterms:modified xsi:type="dcterms:W3CDTF">2025-04-15T10:10:16Z</dcterms:modified>
</cp:coreProperties>
</file>